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int-profile16-1\redirect$\5077\Desktop\"/>
    </mc:Choice>
  </mc:AlternateContent>
  <xr:revisionPtr revIDLastSave="0" documentId="13_ncr:1_{5D610579-2208-4BA2-8D3C-D6E224389FD6}" xr6:coauthVersionLast="36" xr6:coauthVersionMax="36" xr10:uidLastSave="{00000000-0000-0000-0000-000000000000}"/>
  <workbookProtection workbookAlgorithmName="SHA-512" workbookHashValue="ipqHygHvJWoKVNYOzm9KR9rYIfPtFXD8dyziQeXQRVMbiwKBJ55l65cY8ZhluDk4/Pbh+apoYcaRtpXfmSIx9A==" workbookSaltValue="DxdjJQeAS1Q0WIroFHAzMA==" workbookSpinCount="100000" lockStructure="1"/>
  <bookViews>
    <workbookView xWindow="0" yWindow="0" windowWidth="28800" windowHeight="112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<sst xmlns="http://schemas.openxmlformats.org/spreadsheetml/2006/main" count="18967" uniqueCount="11112">
  <si>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</si>
  <si>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</si>
  <si>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</si>
  <si>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</si>
  <si>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</si>
  <si>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</si>
  <si>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</si>
  <si>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</si>
  <si>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</si>
  <si>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</si>
  <si>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</si>
  <si>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</si>
  <si>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</si>
  <si>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</si>
  <si>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</si>
  <si>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</si>
  <si>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</si>
  <si>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</si>
  <si>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</si>
  <si>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</si>
  <si>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</si>
  <si>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</si>
  <si>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</si>
  <si>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</si>
  <si>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</si>
  <si>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</si>
  <si>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</si>
  <si>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</si>
  <si>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</si>
  <si>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</si>
  <si>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</si>
  <si>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</si>
  <si>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</si>
  <si>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</si>
  <si>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</si>
  <si>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</si>
  <si>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</si>
  <si>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</si>
  <si>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</si>
  <si>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</si>
  <si>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</si>
  <si>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</si>
  <si>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</si>
  <si>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</si>
  <si>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</si>
  <si>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</si>
  <si>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</si>
  <si>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</si>
  <si>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</si>
  <si>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</si>
  <si>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</si>
  <si>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</si>
  <si>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</si>
  <si>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</si>
  <si>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</si>
  <si>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</si>
  <si>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</si>
  <si>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</si>
  <si>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</si>
  <si>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</si>
  <si>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</si>
  <si>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</si>
  <si>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</si>
  <si>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</si>
  <si>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</si>
  <si>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</si>
  <si>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</si>
  <si>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</si>
  <si>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</si>
  <si>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</si>
  <si>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</si>
  <si>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</si>
  <si>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</si>
  <si>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</si>
  <si>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</si>
  <si>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</si>
  <si>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</si>
  <si>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</si>
  <si>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</si>
  <si>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</si>
  <si>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</si>
  <si>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</si>
  <si>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</si>
  <si>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</si>
  <si>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</si>
  <si>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</si>
  <si>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</si>
  <si>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</si>
  <si>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</si>
  <si>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</si>
  <si>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</si>
  <si>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</si>
  <si>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</si>
  <si>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</si>
  <si>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</si>
  <si>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</si>
  <si>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</si>
  <si>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</si>
  <si>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</si>
  <si>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</si>
  <si>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</si>
  <si>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</si>
  <si>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</si>
  <si>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</si>
  <si>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</si>
  <si>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</si>
  <si>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</si>
  <si>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</si>
  <si>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</si>
  <si>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</si>
  <si>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</si>
  <si>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</si>
  <si>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</si>
  <si>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</si>
  <si>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</si>
  <si>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</si>
  <si>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</si>
  <si>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</si>
  <si>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</si>
  <si>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</si>
  <si>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</si>
  <si>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</si>
  <si>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</si>
  <si>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</si>
  <si>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</si>
  <si>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</si>
  <si>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</si>
  <si>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</si>
  <si>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</si>
  <si>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</si>
  <si>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</si>
  <si>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</si>
  <si>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</si>
  <si>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</si>
  <si>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</si>
  <si>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</si>
  <si>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</si>
  <si>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</si>
  <si>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</si>
  <si>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</si>
  <si>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</si>
  <si>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</si>
  <si>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</si>
  <si>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</si>
  <si>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</si>
  <si>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</si>
  <si>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</si>
  <si>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</si>
  <si>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</si>
  <si>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</si>
  <si>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</si>
  <si>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</si>
  <si>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</si>
  <si>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</si>
  <si>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</si>
  <si>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</si>
  <si>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</si>
  <si>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</si>
  <si>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</si>
  <si>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</si>
  <si>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</si>
  <si>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</si>
  <si>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</si>
  <si>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</si>
  <si>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</si>
  <si>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</si>
  <si>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</si>
  <si>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</si>
  <si>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</si>
  <si>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</si>
  <si>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</si>
  <si>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</si>
  <si>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</si>
  <si>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</si>
  <si>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</si>
  <si>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</si>
  <si>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</si>
  <si>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</si>
  <si>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</si>
  <si>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</si>
  <si>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</si>
  <si>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</si>
  <si>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</si>
  <si>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</si>
  <si>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</si>
  <si>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</si>
  <si>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</si>
  <si>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</si>
  <si>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</si>
  <si>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</si>
  <si>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</si>
  <si>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</si>
  <si>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</si>
  <si>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</si>
  <si>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</si>
  <si>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</si>
  <si>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</si>
  <si>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</si>
  <si>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</si>
  <si>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</si>
  <si>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</si>
  <si>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</si>
  <si>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</si>
  <si>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</si>
  <si>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</si>
  <si>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</si>
  <si>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</si>
  <si>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</si>
  <si>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</si>
  <si>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</si>
  <si>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</si>
  <si>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</si>
  <si>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</si>
  <si>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</si>
  <si>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</si>
  <si>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</si>
  <si>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</si>
  <si>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</si>
  <si>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</si>
  <si>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</si>
  <si>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</si>
  <si>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</si>
  <si>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</si>
  <si>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</si>
  <si>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</si>
  <si>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</si>
  <si>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</si>
  <si>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</si>
  <si>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</si>
  <si>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</si>
  <si>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</si>
  <si>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</si>
  <si>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</si>
  <si>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</si>
  <si>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</si>
  <si>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</si>
  <si>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</si>
  <si>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</si>
  <si>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</si>
  <si>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</si>
  <si>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</si>
  <si>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</si>
  <si>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</si>
  <si>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</si>
  <si>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</si>
  <si>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</si>
  <si>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</si>
  <si>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</si>
  <si>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</si>
  <si>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</si>
  <si>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</si>
  <si>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</si>
  <si>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</si>
  <si>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</si>
  <si>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</si>
  <si>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</si>
  <si>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</si>
  <si>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</si>
  <si>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</si>
  <si>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</si>
  <si>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</si>
  <si>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</si>
  <si>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</si>
  <si>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</si>
  <si>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</si>
  <si>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</si>
  <si>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</si>
  <si>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</si>
  <si>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</si>
  <si>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</si>
  <si>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</si>
  <si>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</si>
  <si>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</si>
  <si>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</si>
  <si>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</si>
  <si>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</si>
  <si>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</si>
  <si>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</si>
  <si>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</si>
  <si>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</si>
  <si>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</si>
  <si>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</si>
  <si>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</si>
  <si>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</si>
  <si>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</si>
  <si>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</si>
  <si>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</si>
  <si>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</si>
  <si>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</si>
  <si>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</si>
  <si>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</si>
  <si>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</si>
  <si>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</si>
  <si>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</si>
  <si>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</si>
  <si>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</si>
  <si>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</si>
  <si>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</si>
  <si>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</si>
  <si>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</si>
  <si>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</si>
  <si>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</si>
  <si>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</si>
  <si>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</si>
  <si>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</si>
  <si>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</si>
  <si>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</si>
  <si>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</si>
  <si>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</si>
  <si>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</si>
  <si>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</si>
  <si>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</si>
  <si>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</si>
  <si>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</si>
  <si>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</si>
  <si>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</si>
  <si>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</si>
  <si>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</si>
  <si>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</si>
  <si>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</si>
  <si>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</si>
  <si>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</si>
  <si>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</si>
  <si>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</si>
  <si>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</si>
  <si>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</si>
  <si>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</si>
  <si>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</si>
  <si>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</si>
  <si>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</si>
  <si>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</si>
  <si>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</si>
  <si>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</si>
  <si>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</si>
  <si>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</si>
  <si>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</si>
  <si>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</si>
  <si>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</si>
  <si>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</si>
  <si>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</si>
  <si>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</si>
  <si>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</si>
  <si>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</si>
  <si>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</si>
  <si>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</si>
  <si>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</si>
  <si>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</si>
  <si>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</si>
  <si>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</si>
  <si>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</si>
  <si>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</si>
  <si>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</si>
  <si>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</si>
  <si>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</si>
  <si>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</si>
  <si>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</si>
  <si>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</si>
  <si>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</si>
  <si>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</si>
  <si>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</si>
  <si>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</si>
  <si>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</si>
  <si>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</si>
  <si>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</si>
  <si>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</si>
  <si>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</si>
  <si>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</si>
  <si>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</si>
  <si>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</si>
  <si>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</si>
  <si>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</si>
  <si>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</si>
  <si>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</si>
  <si>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</si>
  <si>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</si>
  <si>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</si>
  <si>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</si>
  <si>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</si>
  <si>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</si>
  <si>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</si>
  <si>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</si>
  <si>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</si>
  <si>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</si>
  <si>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</si>
  <si>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</si>
  <si>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</si>
  <si>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</si>
  <si>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</si>
  <si>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</si>
  <si>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</si>
  <si>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</si>
  <si>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</si>
  <si>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</si>
  <si>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</si>
  <si>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</si>
  <si>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</si>
  <si>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</si>
  <si>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</si>
  <si>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</si>
  <si>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</si>
  <si>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</si>
  <si>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</si>
  <si>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</si>
  <si>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</si>
  <si>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</si>
  <si>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</si>
  <si>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</si>
  <si>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</si>
  <si>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</si>
  <si>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</si>
  <si>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</si>
  <si>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</si>
  <si>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</si>
  <si>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</si>
  <si>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</si>
  <si>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</si>
  <si>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</si>
  <si>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</si>
  <si>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</si>
  <si>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</si>
  <si>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</si>
  <si>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</si>
  <si>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</si>
  <si>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</si>
  <si>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</si>
  <si>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</si>
  <si>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</si>
  <si>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</si>
  <si>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</si>
  <si>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</si>
  <si>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</si>
  <si>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</si>
  <si>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</si>
  <si>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</si>
  <si>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</si>
  <si>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</si>
  <si>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</si>
  <si>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</si>
  <si>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</si>
  <si>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</si>
  <si>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</si>
  <si>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</si>
  <si>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</si>
  <si>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</si>
  <si>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</si>
  <si>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</si>
  <si>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</si>
  <si>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</si>
  <si>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</si>
  <si>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</si>
  <si>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</si>
  <si>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</si>
  <si>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</si>
  <si>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</si>
  <si>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</si>
  <si>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</si>
  <si>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</si>
  <si>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</si>
  <si>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</si>
  <si>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</si>
  <si>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</si>
  <si>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</si>
  <si>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</si>
  <si>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</si>
  <si>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</si>
  <si>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</si>
  <si>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</si>
  <si>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</si>
  <si>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</si>
  <si>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</si>
  <si>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</si>
  <si>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</si>
  <si>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</si>
  <si>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</si>
  <si>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</si>
  <si>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</si>
  <si>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</si>
  <si>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</si>
  <si>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</si>
  <si>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</si>
  <si>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</si>
  <si>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</si>
  <si>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</si>
  <si>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</si>
  <si>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</si>
  <si>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</si>
  <si>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</si>
  <si>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</si>
  <si>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</si>
  <si>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</si>
  <si>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</si>
  <si>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</si>
  <si>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</si>
  <si>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</si>
  <si>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</si>
  <si>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</si>
  <si>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</si>
  <si>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</si>
  <si>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</si>
  <si>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</si>
  <si>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</si>
  <si>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</si>
  <si>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</si>
  <si>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</si>
  <si>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</si>
  <si>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</si>
  <si>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</si>
  <si>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</si>
  <si>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</si>
  <si>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</si>
  <si>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</si>
  <si>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</si>
  <si>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</si>
  <si>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</si>
  <si>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</si>
  <si>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</si>
  <si>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</si>
  <si>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</si>
  <si>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</si>
  <si>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</si>
  <si>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</si>
  <si>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</si>
  <si>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</si>
  <si>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</si>
  <si>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</si>
  <si>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</si>
  <si>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</si>
  <si>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</si>
  <si>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</si>
  <si>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</si>
  <si>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</si>
  <si>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</si>
  <si>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</si>
  <si>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</si>
  <si>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</si>
  <si>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</si>
  <si>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</si>
  <si>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</si>
  <si>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</si>
  <si>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</si>
  <si>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</si>
  <si>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</si>
  <si>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</si>
  <si>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</si>
  <si>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</si>
  <si>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</si>
  <si>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</si>
  <si>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</si>
  <si>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</si>
  <si>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</si>
  <si>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</si>
  <si>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</si>
  <si>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</si>
  <si>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</si>
  <si>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</si>
  <si>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</si>
  <si>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</si>
  <si>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</si>
  <si>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</si>
  <si>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</si>
  <si>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</si>
  <si>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</si>
  <si>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</si>
  <si>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</si>
  <si>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</si>
  <si>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</si>
  <si>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</si>
  <si>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</si>
  <si>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</si>
  <si>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</si>
  <si>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</si>
  <si>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</si>
  <si>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</si>
  <si>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</si>
  <si>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</si>
  <si>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</si>
  <si>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</si>
  <si>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</si>
  <si>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</si>
  <si>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</si>
  <si>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</si>
  <si>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</si>
  <si>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</si>
  <si>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</si>
  <si>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</si>
  <si>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</si>
  <si>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</si>
  <si>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</si>
  <si>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</si>
  <si>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</si>
  <si>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</si>
  <si>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</si>
  <si>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</si>
  <si>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</si>
  <si>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</si>
  <si>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</si>
  <si>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</si>
  <si>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</si>
  <si>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</si>
  <si>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</si>
  <si>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</si>
  <si>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</si>
  <si>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</si>
  <si>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</si>
  <si>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</si>
  <si>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</si>
  <si>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</si>
  <si>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</si>
  <si>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</si>
  <si>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</si>
  <si>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</si>
  <si>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</si>
  <si>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</si>
  <si>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</si>
  <si>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</si>
  <si>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</si>
  <si>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</si>
  <si>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</si>
  <si>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</si>
  <si>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</si>
  <si>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</si>
  <si>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</si>
  <si>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</si>
  <si>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</si>
  <si>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</si>
  <si>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</si>
  <si>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</si>
  <si>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</si>
  <si>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</si>
  <si>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</si>
  <si>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</si>
  <si>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</si>
  <si>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</si>
  <si>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</si>
  <si>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</si>
  <si>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</si>
  <si>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</si>
  <si>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</si>
  <si>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</si>
  <si>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</si>
  <si>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</si>
  <si>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</si>
  <si>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</si>
  <si>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</si>
  <si>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</si>
  <si>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</si>
  <si>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</si>
  <si>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</si>
  <si>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</si>
  <si>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</si>
  <si>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</si>
  <si>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</si>
  <si>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</si>
  <si>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</si>
  <si>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</si>
  <si>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</si>
  <si>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</si>
  <si>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</si>
  <si>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</si>
  <si>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</si>
  <si>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</si>
  <si>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</si>
  <si>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</si>
  <si>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</si>
  <si>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</si>
  <si>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</si>
  <si>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</si>
  <si>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</si>
  <si>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</si>
  <si>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</si>
  <si>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</si>
  <si>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</si>
  <si>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</si>
  <si>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</si>
  <si>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</si>
  <si>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</si>
  <si>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</si>
  <si>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</si>
  <si>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</si>
  <si>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</si>
  <si>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</si>
  <si>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</si>
  <si>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</si>
  <si>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</si>
  <si>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</si>
  <si>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</si>
  <si>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</si>
  <si>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</si>
  <si>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</si>
  <si>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</si>
  <si>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</si>
  <si>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</si>
  <si>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</si>
  <si>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</si>
  <si>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</si>
  <si>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</si>
  <si>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</si>
  <si>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</si>
  <si>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</si>
  <si>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</si>
  <si>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</si>
  <si>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</si>
  <si>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</si>
  <si>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</si>
  <si>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</si>
  <si>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</si>
  <si>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</si>
  <si>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</si>
  <si>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</si>
  <si>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</si>
  <si>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</si>
  <si>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</si>
  <si>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</si>
  <si>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</si>
  <si>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</si>
  <si>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</si>
  <si>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</si>
  <si>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</si>
  <si>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</si>
  <si>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</si>
  <si>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</si>
  <si>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</si>
  <si>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</si>
  <si>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</si>
  <si>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</si>
  <si>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</si>
  <si>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</si>
  <si>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</si>
  <si>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</si>
  <si>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</si>
  <si>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</si>
  <si>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</si>
  <si>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</si>
  <si>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</si>
  <si>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</si>
  <si>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</si>
  <si>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</si>
  <si>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</si>
  <si>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</si>
  <si>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</si>
  <si>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</si>
  <si>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</si>
  <si>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</si>
  <si>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</si>
  <si>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</si>
  <si>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</si>
  <si>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</si>
  <si>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</si>
  <si>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</si>
  <si>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</si>
  <si>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</si>
  <si>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</si>
  <si>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</si>
  <si>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</si>
  <si>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</si>
  <si>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</si>
  <si>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</si>
  <si>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</si>
  <si>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</si>
  <si>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</si>
  <si>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</si>
  <si>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</si>
  <si>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</si>
  <si>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</si>
  <si>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</si>
  <si>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</si>
  <si>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</si>
  <si>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</si>
  <si>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</si>
  <si>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</si>
  <si>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</si>
  <si>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</si>
  <si>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</si>
  <si>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</si>
  <si>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</si>
  <si>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</si>
  <si>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</si>
  <si>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</si>
  <si>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</si>
  <si>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</si>
  <si>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</si>
  <si>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</si>
  <si>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</si>
  <si>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</si>
  <si>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</si>
  <si>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</si>
  <si>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</si>
  <si>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</si>
  <si>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</si>
  <si>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</si>
  <si>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</si>
  <si>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</si>
  <si>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</si>
  <si>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</si>
  <si>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</si>
  <si>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</si>
  <si>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</si>
  <si>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</si>
  <si>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</si>
  <si>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</si>
  <si>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</si>
  <si>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</si>
  <si>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</si>
  <si>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</si>
  <si>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</si>
  <si>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</si>
  <si>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</si>
  <si>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</si>
  <si>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</si>
  <si>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</si>
  <si>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</si>
  <si>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</si>
  <si>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</si>
  <si>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</si>
  <si>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</si>
  <si>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</si>
  <si>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</si>
  <si>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</si>
  <si>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</si>
  <si>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</si>
  <si>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</si>
  <si>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</si>
  <si>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</si>
  <si>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</si>
  <si>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</si>
  <si>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</si>
  <si>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</si>
  <si>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</si>
  <si>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</si>
  <si>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</si>
  <si>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</si>
  <si>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</si>
  <si>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</si>
  <si>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</si>
  <si>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</si>
  <si>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</si>
  <si>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</si>
  <si>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</si>
  <si>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</si>
  <si>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</si>
  <si>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</si>
  <si>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</si>
  <si>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</si>
  <si>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</si>
  <si>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</si>
  <si>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</si>
  <si>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</si>
  <si>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</si>
  <si>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</si>
  <si>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</si>
  <si>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</si>
  <si>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</si>
  <si>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</si>
  <si>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</si>
  <si>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</si>
  <si>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</si>
  <si>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</si>
  <si>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</si>
  <si>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</si>
  <si>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</si>
  <si>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</si>
  <si>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</si>
  <si>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</si>
  <si>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</si>
  <si>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</si>
  <si>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</si>
  <si>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</si>
  <si>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</si>
  <si>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</si>
  <si>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</si>
  <si>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</si>
  <si>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</si>
  <si>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</si>
  <si>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</si>
  <si>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</si>
  <si>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</si>
  <si>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</si>
  <si>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</si>
  <si>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</si>
  <si>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</si>
  <si>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</si>
  <si>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</si>
  <si>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</si>
  <si>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</si>
  <si>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</si>
  <si>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</si>
  <si>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</si>
  <si>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</si>
  <si>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</si>
  <si>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</si>
  <si>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</si>
  <si>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</si>
  <si>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</si>
  <si>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</si>
  <si>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</si>
  <si>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</si>
  <si>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</si>
  <si>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</si>
  <si>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</si>
  <si>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</si>
  <si>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</si>
  <si>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</si>
  <si>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</si>
  <si>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</si>
  <si>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</si>
  <si>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</si>
  <si>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</si>
  <si>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</si>
  <si>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</si>
  <si>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</si>
  <si>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</si>
  <si>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</si>
  <si>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</si>
  <si>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</si>
  <si>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</si>
  <si>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</si>
  <si>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</si>
  <si>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</si>
  <si>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</si>
  <si>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</si>
  <si>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</si>
  <si>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</si>
  <si>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</si>
  <si>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</si>
  <si>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</si>
  <si>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</si>
  <si>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</si>
  <si>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</si>
  <si>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</si>
  <si>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</si>
  <si>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</si>
  <si>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</si>
  <si>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</si>
  <si>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</si>
  <si>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</si>
  <si>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</si>
  <si>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</si>
  <si>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</si>
  <si>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</si>
  <si>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</si>
  <si>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</si>
  <si>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</si>
  <si>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</si>
  <si>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</si>
  <si>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</si>
  <si>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</si>
  <si>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</si>
  <si>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</si>
  <si>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</si>
  <si>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</si>
  <si>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</si>
  <si>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</si>
  <si>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</si>
  <si>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</si>
  <si>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</si>
  <si>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</si>
  <si>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</si>
  <si>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</si>
  <si>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</si>
  <si>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</si>
  <si>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</si>
  <si>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</si>
  <si>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</si>
  <si>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</si>
  <si>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</si>
  <si>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</si>
  <si>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</si>
  <si>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</si>
  <si>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</si>
  <si>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</si>
  <si>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</si>
  <si>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</si>
  <si>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</si>
  <si>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</si>
  <si>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</si>
  <si>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</si>
  <si>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</si>
  <si>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</si>
  <si>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</si>
  <si>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</si>
  <si>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</si>
  <si>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</si>
  <si>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</si>
  <si>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</si>
  <si>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</si>
  <si>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</si>
  <si>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</si>
  <si>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</si>
  <si>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</si>
  <si>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</si>
  <si>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</si>
  <si>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</si>
  <si>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</si>
  <si>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</si>
  <si>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</si>
  <si>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</si>
  <si>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</si>
  <si>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</si>
  <si>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</si>
  <si>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</si>
  <si>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</si>
  <si>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</si>
  <si>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</si>
  <si>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</si>
  <si>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</si>
  <si>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</si>
  <si>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</si>
  <si>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</si>
  <si>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</si>
  <si>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</si>
  <si>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</si>
  <si>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</si>
  <si>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</si>
  <si>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</si>
  <si>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</si>
  <si>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</si>
  <si>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</si>
  <si>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</si>
  <si>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</si>
  <si>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</si>
  <si>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</si>
  <si>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</si>
  <si>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</si>
  <si>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</si>
  <si>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</si>
  <si>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</si>
  <si>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</si>
  <si>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</si>
  <si>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</si>
  <si>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</si>
  <si>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</si>
  <si>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</si>
  <si>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</si>
  <si>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</si>
  <si>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</si>
  <si>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</si>
  <si>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</si>
  <si>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</si>
  <si>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</si>
  <si>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</si>
  <si>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</si>
  <si>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</si>
  <si>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</si>
  <si>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</si>
  <si>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</si>
  <si>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</si>
  <si>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</si>
  <si>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</si>
  <si>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</si>
  <si>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</si>
  <si>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</si>
  <si>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</si>
  <si>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</si>
  <si>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</si>
  <si>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</si>
  <si>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</si>
  <si>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</si>
  <si>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</si>
  <si>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</si>
  <si>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</si>
  <si>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</si>
  <si>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</si>
  <si>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</si>
  <si>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</si>
  <si>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</si>
  <si>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</si>
  <si>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</si>
  <si>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</si>
  <si>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</si>
  <si>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</si>
  <si>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</si>
  <si>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</si>
  <si>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</si>
  <si>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</si>
  <si>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</si>
  <si>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</si>
  <si>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</si>
  <si>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</si>
  <si>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</si>
  <si>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</si>
  <si>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</si>
  <si>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</si>
  <si>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</si>
  <si>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</si>
  <si>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</si>
  <si>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</si>
  <si>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</si>
  <si>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</si>
  <si>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</si>
  <si>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</si>
  <si>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</si>
  <si>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</si>
  <si>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</si>
  <si>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</si>
  <si>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</si>
  <si>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</si>
  <si>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</si>
  <si>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</si>
  <si>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</si>
  <si>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</si>
  <si>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</si>
  <si>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</si>
  <si>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</si>
  <si>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</si>
  <si>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</si>
  <si>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</si>
  <si>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</si>
  <si>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</si>
  <si>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</si>
  <si>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</si>
  <si>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</si>
  <si>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</si>
  <si>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</si>
  <si>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</si>
  <si>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</si>
  <si>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</si>
  <si>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</si>
  <si>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</si>
  <si>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</si>
  <si>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</si>
  <si>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</si>
  <si>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</si>
  <si>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</si>
  <si>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</si>
  <si>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</si>
  <si>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</si>
  <si>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</si>
  <si>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</si>
  <si>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</si>
  <si>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</si>
  <si>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</si>
  <si>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</si>
  <si>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</si>
  <si>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</si>
  <si>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</si>
  <si>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</si>
  <si>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</si>
  <si>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</si>
  <si>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</si>
  <si>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</si>
  <si>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</si>
  <si>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</si>
  <si>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</si>
  <si>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</si>
  <si>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</si>
  <si>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</si>
  <si>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</si>
  <si>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</si>
  <si>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</si>
  <si>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</si>
  <si>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</si>
  <si>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</si>
  <si>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</si>
  <si>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</si>
  <si>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</si>
  <si>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</si>
  <si>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</si>
  <si>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</si>
  <si>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</si>
  <si>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</si>
  <si>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</si>
  <si>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</si>
  <si>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</si>
  <si>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</si>
  <si>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</si>
  <si>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</si>
  <si>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</si>
  <si>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</si>
  <si>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</si>
  <si>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</si>
  <si>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</si>
  <si>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</si>
  <si>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</si>
  <si>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</si>
  <si>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</si>
  <si>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</si>
  <si>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</si>
  <si>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</si>
  <si>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</si>
  <si>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</si>
  <si>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</si>
  <si>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</si>
  <si>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</si>
  <si>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</si>
  <si>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</si>
  <si>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</si>
  <si>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</si>
  <si>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</si>
  <si>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</si>
  <si>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</si>
  <si>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</si>
  <si>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</si>
  <si>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</si>
  <si>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</si>
  <si>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</si>
  <si>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</si>
  <si>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</si>
  <si>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</si>
  <si>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</si>
  <si>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</si>
  <si>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</si>
  <si>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</si>
  <si>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</si>
  <si>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</si>
  <si>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</si>
  <si>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</si>
  <si>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</si>
  <si>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</si>
  <si>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</si>
  <si>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</si>
  <si>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</si>
  <si>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</si>
  <si>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</si>
  <si>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</si>
  <si>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</si>
  <si>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</si>
  <si>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</si>
  <si>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</si>
  <si>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</si>
  <si>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</si>
  <si>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</si>
  <si>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</si>
  <si>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</si>
  <si>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</si>
  <si>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</si>
  <si>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</si>
  <si>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</si>
  <si>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</si>
  <si>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</si>
  <si>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</si>
  <si>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</si>
  <si>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</si>
  <si>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</si>
  <si>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</si>
  <si>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</si>
  <si>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</si>
  <si>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</si>
  <si>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</si>
  <si>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</si>
  <si>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</si>
  <si>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</si>
  <si>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</si>
  <si>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</si>
  <si>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</si>
  <si>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</si>
  <si>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</si>
  <si>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</si>
  <si>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</si>
  <si>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</si>
  <si>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</si>
  <si>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</si>
  <si>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</si>
  <si>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</si>
  <si>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</si>
  <si>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</si>
  <si>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</si>
  <si>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</si>
  <si>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</si>
  <si>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</si>
  <si>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</si>
  <si>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</si>
  <si>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</si>
  <si>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</si>
  <si>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</si>
  <si>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</si>
  <si>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</si>
  <si>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</si>
  <si>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</si>
  <si>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</si>
  <si>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</si>
  <si>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</si>
  <si>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</si>
  <si>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</si>
  <si>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</si>
  <si>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</si>
  <si>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</si>
  <si>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</si>
  <si>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</si>
  <si>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</si>
  <si>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</si>
  <si>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</si>
  <si>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</si>
  <si>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</si>
  <si>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</si>
  <si>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</si>
  <si>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</si>
  <si>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</si>
  <si>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</si>
  <si>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</si>
  <si>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</si>
  <si>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</si>
  <si>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</si>
  <si>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</si>
  <si>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</si>
  <si>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</si>
  <si>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</si>
  <si>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</si>
  <si>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</si>
  <si>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</si>
  <si>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</si>
  <si>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</si>
  <si>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</si>
  <si>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</si>
  <si>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</si>
  <si>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</si>
  <si>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</si>
  <si>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</si>
  <si>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</si>
  <si>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</si>
  <si>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</si>
  <si>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</si>
  <si>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</si>
  <si>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</si>
  <si>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</si>
  <si>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</si>
  <si>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</si>
  <si>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</si>
  <si>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</si>
  <si>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</si>
  <si>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</si>
  <si>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</si>
  <si>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</si>
  <si>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</si>
  <si>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</si>
  <si>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</si>
  <si>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</si>
  <si>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</si>
  <si>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</si>
  <si>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</si>
  <si>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</si>
  <si>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</si>
  <si>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</si>
  <si>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</si>
  <si>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</si>
  <si>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</si>
  <si>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</si>
  <si>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</si>
  <si>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</si>
  <si>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</si>
  <si>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</si>
  <si>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</si>
  <si>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</si>
  <si>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</si>
  <si>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</si>
  <si>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</si>
  <si>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</si>
  <si>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</si>
  <si>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</si>
  <si>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</si>
  <si>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</si>
  <si>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</si>
  <si>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</si>
  <si>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</si>
  <si>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</si>
  <si>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</si>
  <si>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</si>
  <si>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</si>
  <si>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</si>
  <si>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</si>
  <si>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</si>
  <si>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</si>
  <si>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</si>
  <si>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</si>
  <si>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</si>
  <si>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</si>
  <si>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</si>
  <si>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</si>
  <si>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</si>
  <si>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</si>
  <si>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</si>
  <si>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</si>
  <si>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</si>
  <si>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</si>
  <si>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</si>
  <si>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</si>
  <si>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</si>
  <si>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</si>
  <si>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</si>
  <si>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</si>
  <si>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</si>
  <si>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</si>
  <si>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</si>
  <si>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</si>
  <si>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</si>
  <si>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</si>
  <si>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</si>
  <si>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</si>
  <si>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</si>
  <si>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</si>
  <si>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</si>
  <si>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</si>
  <si>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</si>
  <si>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</si>
  <si>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</si>
  <si>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</si>
  <si>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</si>
  <si>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</si>
  <si>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</si>
  <si>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</si>
  <si>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</si>
  <si>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</si>
  <si>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</si>
  <si>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</si>
  <si>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</si>
  <si>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</si>
  <si>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</si>
  <si>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</si>
  <si>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</si>
  <si>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</si>
  <si>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</si>
  <si>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</si>
  <si>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</si>
  <si>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</si>
  <si>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</si>
  <si>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</si>
  <si>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</si>
  <si>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</si>
  <si>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</si>
  <si>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</si>
  <si>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</si>
  <si>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</si>
  <si>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</si>
  <si>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</si>
  <si>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</si>
  <si>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</si>
  <si>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</si>
  <si>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</si>
  <si>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</si>
  <si>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</si>
  <si>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</si>
  <si>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</si>
  <si>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</si>
  <si>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</si>
  <si>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</si>
  <si>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</si>
  <si>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</si>
  <si>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</si>
  <si>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</si>
  <si>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</si>
  <si>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</si>
  <si>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</si>
  <si>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</si>
  <si>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</si>
  <si>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</si>
  <si>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</si>
  <si>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</si>
  <si>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</si>
  <si>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</si>
  <si>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</si>
  <si>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</si>
  <si>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</si>
  <si>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</si>
  <si>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</si>
  <si>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</si>
  <si>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</si>
  <si>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</si>
  <si>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</si>
  <si>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</si>
  <si>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</si>
  <si>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</si>
  <si>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</si>
  <si>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</si>
  <si>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</si>
  <si>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</si>
  <si>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</si>
  <si>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</si>
  <si>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</si>
  <si>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</si>
  <si>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</si>
  <si>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</si>
  <si>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</si>
  <si>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</si>
  <si>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</si>
  <si>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</si>
  <si>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</si>
  <si>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</si>
  <si>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</si>
  <si>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</si>
  <si>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</si>
  <si>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</si>
  <si>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</si>
  <si>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</si>
  <si>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</si>
  <si>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</si>
  <si>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</si>
  <si>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</si>
  <si>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</si>
  <si>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</si>
  <si>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</si>
  <si>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</si>
  <si>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</si>
  <si>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</si>
  <si>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</si>
  <si>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</si>
  <si>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</si>
  <si>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</si>
  <si>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</si>
  <si>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</si>
  <si>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</si>
  <si>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</si>
  <si>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</si>
  <si>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</si>
  <si>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</si>
  <si>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</si>
  <si>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</si>
  <si>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</si>
  <si>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</si>
  <si>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</si>
  <si>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</si>
  <si>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</si>
  <si>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</si>
  <si>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</si>
  <si>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</si>
  <si>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</si>
  <si>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</si>
  <si>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</si>
  <si>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</si>
  <si>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</si>
  <si>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</si>
  <si>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</si>
  <si>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</si>
  <si>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</si>
  <si>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</si>
  <si>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</si>
  <si>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</si>
  <si>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</si>
  <si>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</si>
  <si>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</si>
  <si>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</si>
  <si>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</si>
  <si>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</si>
  <si>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</si>
  <si>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</si>
  <si>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</si>
  <si>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</si>
  <si>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</si>
  <si>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</si>
  <si>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</si>
  <si>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</si>
  <si>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</si>
  <si>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</si>
  <si>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</si>
  <si>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</si>
  <si>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</si>
  <si>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</si>
  <si>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</si>
  <si>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</si>
  <si>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</si>
  <si>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</si>
  <si>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</si>
  <si>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</si>
  <si>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</si>
  <si>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</si>
  <si>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</si>
  <si>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</si>
  <si>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</si>
  <si>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</si>
  <si>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</si>
  <si>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</si>
  <si>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</si>
  <si>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</si>
  <si>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</si>
  <si>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</si>
  <si>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</si>
  <si>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</si>
  <si>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</si>
  <si>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</si>
  <si>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</si>
  <si>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</si>
  <si>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</si>
  <si>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</si>
  <si>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</si>
  <si>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</si>
  <si>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</si>
  <si>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</si>
  <si>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</si>
  <si>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</si>
  <si>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</si>
  <si>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</si>
  <si>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</si>
  <si>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</si>
  <si>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</si>
  <si>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</si>
  <si>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</si>
  <si>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</si>
  <si>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</si>
  <si>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</si>
  <si>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</si>
  <si>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</si>
  <si>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</si>
  <si>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</si>
  <si>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</si>
  <si>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</si>
  <si>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</si>
  <si>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</si>
  <si>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</si>
  <si>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</si>
  <si>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</si>
  <si>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</si>
  <si>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</si>
  <si>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</si>
  <si>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</si>
  <si>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</si>
  <si>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</si>
  <si>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</si>
  <si>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</si>
  <si>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</si>
  <si>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</si>
  <si>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</si>
  <si>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</si>
  <si>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</si>
  <si>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</si>
  <si>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</si>
  <si>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</si>
  <si>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</si>
  <si>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</si>
  <si>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</si>
  <si>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</si>
  <si>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</si>
  <si>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</si>
  <si>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</si>
  <si>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</si>
  <si>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</si>
  <si>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</si>
  <si>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</si>
  <si>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</si>
  <si>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</si>
  <si>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</si>
  <si>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</si>
  <si>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</si>
  <si>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</si>
  <si>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</si>
  <si>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</si>
  <si>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</si>
  <si>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</si>
  <si>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</si>
  <si>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</si>
  <si>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</si>
  <si>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</si>
  <si>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</si>
  <si>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</si>
  <si>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</si>
  <si>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</si>
  <si>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</si>
  <si>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</si>
  <si>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</si>
  <si>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</si>
  <si>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</si>
  <si>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</si>
  <si>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</si>
  <si>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</si>
  <si>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</si>
  <si>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</si>
  <si>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</si>
  <si>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</si>
  <si>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</si>
  <si>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</si>
  <si>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</si>
  <si>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</si>
  <si>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</si>
  <si>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</si>
  <si>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</si>
  <si>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</si>
  <si>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</si>
  <si>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</si>
  <si>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</si>
  <si>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</si>
  <si>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</si>
  <si>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</si>
  <si>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</si>
  <si>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</si>
  <si>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</si>
  <si>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</si>
  <si>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</si>
  <si>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</si>
  <si>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</si>
  <si>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</si>
  <si>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</si>
  <si>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</si>
  <si>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</si>
  <si>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</si>
  <si>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</si>
  <si>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</si>
  <si>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</si>
  <si>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</si>
  <si>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</si>
  <si>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</si>
  <si>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</si>
  <si>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</si>
  <si>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</si>
  <si>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</si>
  <si>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</si>
  <si>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</si>
  <si>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</si>
  <si>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</si>
  <si>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</si>
  <si>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</si>
  <si>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</si>
  <si>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</si>
  <si>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</si>
  <si>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</si>
  <si>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</si>
  <si>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</si>
  <si>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</si>
  <si>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</si>
  <si>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</si>
  <si>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</si>
  <si>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</si>
  <si>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</si>
  <si>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</si>
  <si>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</si>
  <si>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</si>
  <si>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</si>
  <si>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</si>
  <si>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</si>
  <si>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</si>
  <si>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</si>
  <si>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</si>
  <si>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</si>
  <si>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</si>
  <si>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</si>
  <si>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</si>
  <si>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</si>
  <si>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</si>
  <si>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</si>
  <si>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</si>
  <si>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</si>
  <si>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</si>
  <si>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</si>
  <si>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</si>
  <si>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</si>
  <si>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</si>
  <si>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</si>
  <si>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</si>
  <si>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</si>
  <si>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</si>
  <si>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</si>
  <si>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</si>
  <si>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</si>
  <si>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</si>
  <si>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</si>
  <si>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</si>
  <si>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</si>
  <si>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</si>
  <si>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</si>
  <si>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</si>
  <si>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</si>
  <si>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</si>
  <si>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</si>
  <si>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</si>
  <si>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</si>
  <si>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</si>
  <si>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</si>
  <si>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</si>
  <si>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</si>
  <si>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</si>
  <si>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</si>
  <si>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</si>
  <si>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</si>
  <si>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</si>
  <si>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</si>
  <si>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</si>
  <si>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</si>
  <si>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</si>
  <si>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</si>
  <si>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</si>
  <si>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</si>
  <si>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</si>
  <si>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</si>
  <si>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</si>
  <si>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</si>
  <si>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</si>
  <si>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</si>
  <si>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</si>
  <si>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</si>
  <si>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</si>
  <si>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</si>
  <si>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</si>
  <si>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</si>
  <si>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</si>
  <si>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</si>
  <si>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</si>
  <si>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</si>
  <si>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</si>
  <si>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</si>
  <si>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</si>
  <si>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</si>
  <si>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</si>
  <si>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</si>
  <si>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</si>
  <si>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</si>
  <si>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</si>
  <si>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</si>
  <si>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</si>
  <si>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</si>
  <si>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</si>
  <si>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</si>
  <si>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</si>
  <si>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</si>
  <si>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</si>
  <si>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</si>
  <si>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</si>
  <si>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</si>
  <si>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</si>
  <si>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</si>
  <si>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</si>
  <si>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</si>
  <si>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</si>
  <si>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</si>
  <si>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</si>
  <si>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</si>
  <si>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</si>
  <si>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</si>
  <si>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</si>
  <si>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</si>
  <si>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</si>
  <si>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</si>
  <si>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</si>
  <si>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</si>
  <si>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</si>
  <si>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</si>
  <si>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</si>
  <si>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</si>
  <si>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</si>
  <si>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</si>
  <si>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</si>
  <si>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</si>
  <si>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</si>
  <si>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</si>
  <si>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</si>
  <si>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</si>
  <si>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</si>
  <si>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</si>
  <si>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</si>
  <si>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</si>
  <si>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</si>
  <si>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</si>
  <si>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</si>
  <si>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</si>
  <si>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</si>
  <si>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</si>
  <si>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</si>
  <si>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</si>
  <si>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</si>
  <si>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</si>
  <si>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</si>
  <si>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</si>
  <si>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</si>
  <si>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</si>
  <si>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</si>
  <si>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</si>
  <si>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</si>
  <si>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</si>
  <si>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</si>
  <si>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</si>
  <si>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</si>
  <si>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</si>
  <si>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</si>
  <si>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</si>
  <si>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</si>
  <si>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</si>
  <si>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</si>
  <si>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</si>
  <si>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</si>
  <si>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</si>
  <si>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</si>
  <si>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</si>
  <si>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</si>
  <si>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</si>
  <si>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</si>
  <si>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</si>
  <si>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</si>
  <si>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</si>
  <si>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</si>
  <si>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</si>
  <si>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</si>
  <si>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</si>
  <si>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</si>
  <si>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</si>
  <si>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</si>
  <si>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</si>
  <si>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</si>
  <si>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</si>
  <si>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</si>
  <si>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</si>
  <si>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</si>
  <si>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</si>
  <si>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</si>
  <si>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</si>
  <si>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</si>
  <si>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</si>
  <si>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</si>
  <si>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</si>
  <si>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</si>
  <si>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</si>
  <si>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</si>
  <si>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</si>
  <si>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</si>
  <si>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</si>
  <si>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</si>
  <si>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</si>
  <si>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</si>
  <si>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</si>
  <si>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</si>
  <si>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</si>
  <si>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</si>
  <si>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</si>
  <si>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</si>
  <si>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</si>
  <si>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</si>
  <si>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</si>
  <si>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</si>
  <si>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</si>
  <si>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</si>
  <si>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</si>
  <si>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</si>
  <si>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</si>
  <si>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</si>
  <si>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</si>
  <si>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</si>
  <si>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</si>
  <si>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</si>
  <si>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</si>
  <si>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</si>
  <si>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</si>
  <si>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</si>
  <si>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</si>
  <si>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</si>
  <si>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</si>
  <si>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</si>
  <si>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</si>
  <si>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</si>
  <si>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</si>
  <si>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</si>
  <si>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</si>
  <si>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</si>
  <si>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</si>
  <si>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</si>
  <si>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</si>
  <si>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</si>
  <si>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</si>
  <si>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</si>
  <si>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</si>
  <si>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</si>
  <si>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</si>
  <si>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</si>
  <si>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</si>
  <si>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</si>
  <si>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</si>
  <si>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</si>
  <si>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</si>
  <si>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</si>
  <si>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</si>
  <si>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</si>
  <si>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</si>
  <si>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</si>
  <si>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</si>
  <si>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</si>
  <si>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</si>
  <si>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</si>
  <si>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</si>
  <si>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</si>
  <si>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</si>
  <si>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</si>
  <si>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</si>
  <si>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</si>
  <si>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</si>
  <si>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</si>
  <si>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</si>
  <si>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</si>
  <si>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</si>
  <si>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</si>
  <si>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</si>
  <si>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</si>
  <si>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</si>
  <si>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</si>
  <si>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</si>
  <si>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</si>
  <si>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</si>
  <si>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</si>
  <si>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</si>
  <si>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</si>
  <si>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</si>
  <si>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</si>
  <si>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</si>
  <si>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</si>
  <si>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</si>
  <si>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</si>
  <si>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</si>
  <si>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</si>
  <si>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</si>
  <si>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</si>
  <si>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</si>
  <si>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</si>
  <si>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</si>
  <si>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</si>
  <si>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</si>
  <si>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</si>
  <si>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</si>
  <si>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</si>
  <si>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</si>
  <si>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</si>
  <si>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</si>
  <si>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</si>
  <si>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</si>
  <si>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</si>
  <si>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</si>
  <si>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</si>
  <si>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</si>
  <si>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</si>
  <si>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</si>
  <si>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</si>
  <si>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</si>
  <si>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</si>
  <si>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</si>
  <si>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</si>
  <si>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</si>
  <si>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</si>
  <si>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</si>
  <si>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</si>
  <si>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</si>
  <si>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</si>
  <si>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</si>
  <si>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</si>
  <si>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</si>
  <si>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</si>
  <si>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</si>
  <si>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</si>
  <si>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</si>
  <si>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</si>
  <si>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</si>
  <si>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</si>
  <si>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</si>
  <si>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</si>
  <si>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</si>
  <si>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</si>
  <si>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</si>
  <si>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</si>
  <si>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</si>
  <si>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</si>
  <si>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</si>
  <si>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</si>
  <si>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</si>
  <si>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</si>
  <si>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</si>
  <si>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</si>
  <si>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</si>
  <si>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</si>
  <si>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</si>
  <si>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</si>
  <si>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</si>
  <si>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</si>
  <si>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</si>
  <si>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</si>
  <si>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</si>
  <si>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</si>
  <si>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</si>
  <si>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</si>
  <si>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</si>
  <si>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</si>
  <si>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</si>
  <si>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</si>
  <si>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</si>
  <si>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</si>
  <si>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</si>
  <si>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</si>
  <si>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</si>
  <si>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</si>
  <si>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</si>
  <si>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</si>
  <si>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</si>
  <si>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</si>
  <si>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</si>
  <si>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</si>
  <si>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</si>
  <si>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</si>
  <si>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</si>
  <si>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</si>
  <si>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</si>
  <si>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</si>
  <si>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</si>
  <si>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</si>
  <si>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</si>
  <si>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</si>
  <si>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</si>
  <si>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</si>
  <si>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</si>
  <si>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</si>
  <si>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</si>
  <si>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</si>
  <si>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</si>
  <si>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</si>
  <si>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</si>
  <si>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</si>
  <si>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</si>
  <si>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</si>
  <si>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</si>
  <si>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</si>
  <si>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</si>
  <si>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</si>
  <si>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</si>
  <si>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</si>
  <si>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</si>
  <si>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</si>
  <si>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</si>
  <si>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</si>
  <si>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</si>
  <si>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</si>
  <si>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</si>
  <si>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</si>
  <si>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</si>
  <si>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</si>
  <si>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</si>
  <si>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</si>
  <si>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</si>
  <si>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</si>
  <si>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</si>
  <si>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</si>
  <si>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</si>
  <si>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</si>
  <si>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</si>
  <si>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</si>
  <si>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</si>
  <si>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</si>
  <si>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</si>
  <si>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</si>
  <si>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</si>
  <si>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</si>
  <si>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</si>
  <si>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</si>
  <si>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</si>
  <si>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</si>
  <si>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</si>
  <si>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</si>
  <si>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</si>
  <si>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</si>
  <si>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</si>
  <si>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</si>
  <si>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</si>
  <si>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</si>
  <si>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</si>
  <si>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</si>
  <si>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</si>
  <si>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</si>
  <si>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</si>
  <si>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</si>
  <si>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</si>
  <si>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</si>
  <si>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</si>
  <si>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</si>
  <si>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</si>
  <si>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</si>
  <si>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</si>
  <si>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</si>
  <si>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</si>
  <si>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</si>
  <si>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</si>
  <si>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</si>
  <si>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</si>
  <si>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</si>
  <si>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</si>
  <si>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</si>
  <si>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</si>
  <si>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</si>
  <si>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</si>
  <si>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</si>
  <si>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</si>
  <si>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</si>
  <si>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</si>
  <si>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</si>
  <si>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</si>
  <si>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</si>
  <si>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</si>
  <si>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</si>
  <si>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</si>
  <si>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</si>
  <si>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</si>
  <si>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</si>
  <si>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</si>
  <si>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</si>
  <si>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</si>
  <si>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</si>
  <si>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</si>
  <si>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</si>
  <si>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</si>
  <si>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</si>
  <si>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</si>
  <si>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</si>
  <si>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</si>
  <si>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</si>
  <si>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</si>
  <si>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</si>
  <si>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</si>
  <si>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</si>
  <si>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</si>
  <si>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</si>
  <si>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</si>
  <si>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</si>
  <si>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</si>
  <si>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</si>
  <si>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</si>
  <si>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</si>
  <si>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</si>
  <si>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</si>
  <si>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</si>
  <si>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</si>
  <si>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</si>
  <si>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</si>
  <si>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</si>
  <si>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</si>
  <si>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</si>
  <si>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</si>
  <si>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</si>
  <si>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</si>
  <si>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</si>
  <si>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</si>
  <si>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</si>
  <si>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</si>
  <si>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</si>
  <si>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</si>
  <si>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</si>
  <si>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</si>
  <si>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</si>
  <si>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</si>
  <si>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</si>
  <si>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</si>
  <si>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</si>
  <si>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</si>
  <si>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</si>
  <si>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</si>
  <si>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</si>
  <si>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</si>
  <si>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</si>
  <si>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</si>
  <si>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</si>
  <si>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</si>
  <si>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</si>
  <si>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</si>
  <si>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</si>
  <si>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</si>
  <si>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</si>
  <si>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</si>
  <si>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</si>
  <si>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</si>
  <si>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</si>
  <si>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</si>
  <si>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</si>
  <si>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</si>
  <si>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</si>
  <si>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</si>
  <si>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</si>
  <si>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</si>
  <si>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</si>
  <si>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</si>
  <si>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</si>
  <si>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</si>
  <si>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</si>
  <si>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</si>
  <si>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</si>
  <si>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</si>
  <si>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</si>
  <si>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</si>
  <si>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</si>
  <si>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</si>
  <si>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</si>
  <si>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</si>
  <si>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</si>
  <si>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</si>
  <si>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</si>
  <si>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</si>
  <si>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</si>
  <si>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</si>
  <si>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</si>
  <si>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</si>
  <si>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</si>
  <si>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</si>
  <si>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</si>
  <si>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</si>
  <si>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</si>
  <si>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</si>
  <si>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</si>
  <si>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</si>
  <si>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</si>
  <si>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</si>
  <si>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</si>
  <si>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</si>
  <si>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</si>
  <si>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</si>
  <si>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</si>
  <si>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</si>
  <si>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</si>
  <si>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</si>
  <si>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</si>
  <si>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</si>
  <si>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</si>
  <si>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</si>
  <si>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</si>
  <si>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</si>
  <si>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</si>
  <si>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</si>
  <si>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</si>
  <si>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</si>
  <si>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</si>
  <si>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</si>
  <si>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</si>
  <si>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</si>
  <si>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</si>
  <si>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</si>
  <si>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</si>
  <si>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</si>
  <si>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</si>
  <si>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</si>
  <si>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</si>
  <si>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</si>
  <si>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</si>
  <si>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</si>
  <si>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</si>
  <si>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</si>
  <si>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</si>
  <si>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</si>
  <si>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</si>
  <si>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</si>
  <si>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</si>
  <si>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</si>
  <si>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</si>
  <si>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</si>
  <si>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</si>
  <si>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</si>
  <si>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</si>
  <si>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</si>
  <si>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</si>
  <si>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</si>
  <si>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</si>
  <si>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</si>
  <si>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</si>
  <si>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</si>
  <si>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</si>
  <si>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</si>
  <si>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</si>
  <si>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</si>
  <si>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</si>
  <si>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</si>
  <si>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</si>
  <si>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</si>
  <si>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</si>
  <si>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</si>
  <si>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</si>
  <si>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</si>
  <si>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</si>
  <si>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</si>
  <si>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</si>
  <si>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</si>
  <si>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</si>
  <si>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</si>
  <si>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</si>
  <si>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</si>
  <si>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</si>
  <si>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</si>
  <si>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</si>
  <si>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</si>
  <si>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</si>
  <si>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</si>
  <si>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</si>
  <si>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</si>
  <si>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</si>
  <si>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</si>
  <si>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</si>
  <si>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</si>
  <si>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</si>
  <si>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</si>
  <si>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</si>
  <si>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</si>
  <si>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</si>
  <si>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</si>
  <si>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</si>
  <si>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</si>
  <si>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</si>
  <si>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</si>
  <si>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</si>
  <si>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</si>
  <si>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</si>
  <si>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</si>
  <si>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</si>
  <si>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</si>
  <si>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</si>
  <si>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</si>
  <si>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</si>
  <si>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</si>
  <si>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</si>
  <si>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</si>
  <si>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</si>
  <si>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</si>
  <si>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</si>
  <si>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</si>
  <si>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</si>
  <si>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</si>
  <si>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</si>
  <si>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</si>
  <si>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</si>
  <si>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</si>
  <si>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</si>
  <si>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</si>
  <si>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</si>
  <si>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</si>
  <si>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</si>
  <si>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</si>
  <si>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</si>
  <si>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</si>
  <si>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</si>
  <si>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</si>
  <si>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</si>
  <si>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</si>
  <si>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</si>
  <si>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</si>
  <si>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</si>
  <si>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</si>
  <si>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</si>
  <si>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</si>
  <si>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</si>
  <si>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</si>
  <si>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</si>
  <si>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</si>
  <si>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</si>
  <si>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</si>
  <si>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</si>
  <si>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</si>
  <si>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</si>
  <si>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</si>
  <si>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</si>
  <si>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</si>
  <si>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</si>
  <si>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</si>
  <si>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</si>
  <si>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</si>
  <si>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</si>
  <si>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</si>
  <si>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</si>
  <si>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</si>
  <si>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</si>
  <si>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</si>
  <si>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</si>
  <si>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</si>
  <si>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</si>
  <si>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</si>
  <si>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</si>
  <si>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</si>
  <si>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</si>
  <si>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</si>
  <si>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</si>
  <si>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</si>
  <si>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</si>
  <si>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</si>
  <si>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</si>
  <si>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</si>
  <si>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</si>
  <si>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</si>
  <si>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</si>
  <si>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</si>
  <si>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</si>
  <si>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</si>
  <si>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</si>
  <si>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</si>
  <si>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</si>
  <si>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</si>
  <si>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</si>
  <si>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</si>
  <si>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</si>
  <si>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</si>
  <si>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</si>
  <si>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</si>
  <si>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</si>
  <si>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</si>
  <si>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</si>
  <si>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</si>
  <si>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</si>
  <si>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</si>
  <si>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</si>
  <si>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</si>
  <si>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</si>
  <si>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</si>
  <si>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</si>
  <si>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</si>
  <si>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</si>
  <si>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</si>
  <si>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</si>
  <si>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</si>
  <si>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</si>
  <si>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</si>
  <si>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</si>
  <si>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</si>
  <si>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</si>
  <si>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</si>
  <si>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</si>
  <si>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</si>
  <si>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</si>
  <si>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</si>
  <si>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</si>
  <si>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</si>
  <si>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</si>
  <si>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</si>
  <si>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</si>
  <si>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</si>
  <si>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</si>
  <si>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</si>
  <si>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</si>
  <si>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</si>
  <si>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</si>
  <si>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</si>
  <si>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</si>
  <si>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</si>
  <si>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</si>
  <si>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</si>
  <si>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</si>
  <si>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</si>
  <si>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</si>
  <si>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</si>
  <si>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</si>
  <si>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</si>
  <si>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</si>
  <si>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</si>
  <si>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</si>
  <si>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</si>
  <si>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</si>
  <si>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</si>
  <si>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</si>
  <si>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</si>
  <si>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</si>
  <si>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</si>
  <si>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</si>
  <si>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</si>
  <si>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</si>
  <si>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</si>
  <si>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</si>
  <si>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</si>
  <si>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</si>
  <si>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</si>
  <si>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</si>
  <si>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</si>
  <si>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</si>
  <si>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</si>
  <si>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</si>
  <si>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</si>
  <si>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</si>
  <si>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</si>
  <si>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</si>
  <si>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</si>
  <si>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</si>
  <si>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</si>
  <si>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</si>
  <si>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</si>
  <si>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</si>
  <si>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</si>
  <si>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</si>
  <si>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</si>
  <si>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</si>
  <si>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</si>
  <si>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</si>
  <si>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</si>
  <si>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</si>
  <si>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</si>
  <si>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</si>
  <si>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</si>
  <si>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</si>
  <si>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</si>
  <si>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</si>
  <si>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</si>
  <si>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</si>
  <si>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</si>
  <si>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</si>
  <si>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</si>
  <si>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</si>
  <si>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</si>
  <si>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</si>
  <si>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</si>
  <si>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</si>
  <si>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</si>
  <si>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</si>
  <si>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</si>
  <si>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</si>
  <si>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</si>
  <si>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</si>
  <si>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</si>
  <si>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</si>
  <si>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</si>
  <si>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</si>
  <si>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</si>
  <si>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</si>
  <si>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</si>
  <si>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</si>
  <si>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</si>
  <si>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</si>
  <si>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</si>
  <si>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</si>
  <si>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</si>
  <si>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</si>
  <si>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</si>
  <si>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</si>
  <si>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</si>
  <si>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</si>
  <si>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</si>
  <si>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</si>
  <si>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</si>
  <si>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</si>
  <si>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</si>
  <si>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</si>
  <si>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</si>
  <si>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</si>
  <si>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</si>
  <si>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</si>
  <si>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</si>
  <si>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</si>
  <si>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</si>
  <si>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</si>
  <si>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</si>
  <si>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</si>
  <si>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</si>
  <si>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</si>
  <si>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</si>
  <si>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</si>
  <si>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</si>
  <si>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</si>
  <si>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</si>
  <si>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</si>
  <si>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</si>
  <si>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</si>
  <si>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</si>
  <si>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</si>
  <si>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</si>
  <si>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</si>
  <si>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</si>
  <si>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</si>
  <si>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</si>
  <si>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</si>
  <si>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</si>
  <si>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</si>
  <si>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</si>
  <si>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</si>
  <si>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</si>
  <si>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</si>
  <si>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</si>
  <si>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</si>
  <si>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</si>
  <si>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</si>
  <si>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</si>
  <si>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</si>
  <si>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</si>
  <si>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</si>
  <si>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</si>
  <si>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</si>
  <si>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</si>
  <si>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</si>
  <si>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</si>
  <si>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</si>
  <si>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</si>
  <si>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</si>
  <si>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</si>
  <si>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</si>
  <si>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</si>
  <si>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</si>
  <si>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</si>
  <si>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</si>
  <si>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</si>
  <si>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</si>
  <si>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</si>
  <si>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</si>
  <si>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</si>
  <si>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</si>
  <si>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</si>
  <si>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</si>
  <si>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</si>
  <si>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</si>
  <si>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</si>
  <si>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</si>
  <si>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</si>
  <si>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</si>
  <si>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</si>
  <si>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</si>
  <si>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</si>
  <si>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</si>
  <si>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</si>
  <si>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</si>
  <si>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</si>
  <si>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</si>
  <si>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</si>
  <si>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</si>
  <si>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</si>
  <si>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</si>
  <si>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</si>
  <si>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</si>
  <si>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</si>
  <si>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</si>
  <si>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</si>
  <si>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</si>
  <si>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</si>
  <si>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</si>
  <si>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</si>
  <si>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</si>
  <si>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</si>
  <si>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</si>
  <si>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</si>
  <si>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</si>
  <si>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</si>
  <si>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</si>
  <si>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</si>
  <si>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</si>
  <si>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</si>
  <si>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</si>
  <si>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</si>
  <si>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</si>
  <si>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</si>
  <si>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</si>
  <si>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</si>
  <si>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</si>
  <si>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</si>
  <si>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</si>
  <si>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</si>
  <si>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</si>
  <si>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</si>
  <si>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</si>
  <si>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</si>
  <si>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</si>
  <si>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</si>
  <si>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</si>
  <si>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</si>
  <si>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</si>
  <si>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</si>
  <si>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</si>
  <si>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</si>
  <si>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</si>
  <si>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</si>
  <si>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</si>
  <si>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</si>
  <si>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</si>
  <si>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</si>
  <si>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</si>
  <si>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</si>
  <si>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</si>
  <si>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</si>
  <si>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</si>
  <si>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</si>
  <si>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</si>
  <si>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</si>
  <si>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</si>
  <si>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</si>
  <si>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</si>
  <si>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</si>
  <si>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</si>
  <si>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</si>
  <si>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</si>
  <si>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</si>
  <si>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</si>
  <si>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</si>
  <si>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</si>
  <si>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</si>
  <si>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</si>
  <si>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</si>
  <si>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</si>
  <si>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</si>
  <si>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</si>
  <si>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</si>
  <si>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</si>
  <si>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</si>
  <si>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</si>
  <si>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</si>
  <si>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</si>
  <si>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</si>
  <si>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</si>
  <si>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</si>
  <si>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</si>
  <si>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</si>
  <si>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</si>
  <si>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</si>
  <si>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</si>
  <si>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</si>
  <si>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</si>
  <si>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</si>
  <si>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</si>
  <si>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</si>
  <si>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</si>
  <si>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</si>
  <si>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</si>
  <si>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</si>
  <si>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</si>
  <si>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</si>
  <si>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</si>
  <si>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</si>
  <si>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</si>
  <si>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</si>
  <si>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</si>
  <si>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</si>
  <si>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</si>
  <si>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</si>
  <si>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</si>
  <si>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</si>
  <si>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</si>
  <si>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</si>
  <si>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</si>
  <si>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</si>
  <si>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</si>
  <si>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</si>
  <si>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</si>
  <si>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</si>
  <si>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</si>
  <si>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</si>
  <si>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</si>
  <si>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</si>
  <si>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</si>
  <si>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</si>
  <si>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</si>
  <si>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</si>
  <si>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</si>
  <si>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</si>
  <si>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</si>
  <si>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</si>
  <si>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</si>
  <si>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</si>
  <si>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</si>
  <si>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</si>
  <si>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</si>
  <si>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</si>
  <si>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</si>
  <si>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</si>
  <si>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</si>
  <si>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</si>
  <si>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</si>
  <si>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</si>
  <si>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</si>
  <si>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</si>
  <si>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</si>
  <si>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</si>
  <si>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</si>
  <si>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</si>
  <si>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</si>
  <si>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</si>
  <si>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</si>
  <si>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</si>
  <si>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</si>
  <si>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</si>
  <si>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</si>
  <si>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</si>
  <si>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</si>
  <si>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</si>
  <si>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</si>
  <si>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</si>
  <si>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</si>
  <si>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</si>
  <si>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</si>
  <si>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</si>
  <si>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</si>
  <si>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</si>
  <si>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</si>
  <si>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</si>
  <si>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</si>
  <si>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</si>
  <si>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</si>
  <si>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</si>
  <si>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</si>
  <si>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</si>
  <si>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</si>
  <si>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</si>
  <si>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</si>
  <si>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</si>
  <si>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</si>
  <si>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</si>
  <si>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</si>
  <si>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</si>
  <si>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</si>
  <si>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</si>
  <si>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</si>
  <si>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</si>
  <si>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</si>
  <si>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</si>
  <si>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</si>
  <si>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</si>
  <si>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</si>
  <si>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</si>
  <si>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</si>
  <si>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</si>
  <si>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</si>
  <si>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</si>
  <si>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</si>
  <si>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</si>
  <si>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</si>
  <si>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</si>
  <si>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</si>
  <si>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</si>
  <si>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</si>
  <si>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</si>
  <si>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</si>
  <si>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</si>
  <si>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</si>
  <si>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</si>
  <si>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</si>
  <si>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</si>
  <si>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</si>
  <si>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</si>
  <si>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</si>
  <si>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</si>
  <si>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</si>
  <si>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</si>
  <si>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</si>
  <si>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</si>
  <si>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</si>
  <si>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</si>
  <si>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</si>
  <si>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</si>
  <si>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</si>
  <si>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</si>
  <si>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</si>
  <si>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</si>
  <si>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</si>
  <si>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</si>
  <si>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</si>
  <si>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</si>
  <si>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</si>
  <si>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</si>
  <si>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</si>
  <si>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</si>
  <si>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</si>
  <si>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</si>
  <si>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</si>
  <si>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</si>
  <si>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</si>
  <si>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</si>
  <si>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</si>
  <si>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</si>
  <si>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</si>
  <si>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</si>
  <si>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</si>
  <si>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</si>
  <si>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</si>
  <si>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</si>
  <si>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</si>
  <si>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</si>
  <si>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</si>
  <si>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</si>
  <si>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</si>
  <si>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</si>
  <si>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</si>
  <si>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</si>
  <si>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</si>
  <si>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</si>
  <si>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</si>
  <si>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</si>
  <si>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</si>
  <si>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</si>
  <si>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</si>
  <si>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</si>
  <si>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</si>
  <si>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</si>
  <si>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</si>
  <si>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</si>
  <si>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</si>
  <si>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</si>
  <si>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</si>
  <si>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</si>
  <si>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</si>
  <si>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</si>
  <si>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</si>
  <si>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</si>
  <si>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</si>
  <si>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</si>
  <si>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</si>
  <si>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</si>
  <si>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</si>
  <si>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</si>
  <si>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</si>
  <si>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</si>
  <si>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</si>
  <si>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</si>
  <si>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</si>
  <si>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</si>
  <si>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</si>
  <si>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</si>
  <si>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</si>
  <si>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</si>
  <si>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</si>
  <si>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</si>
  <si>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</si>
  <si>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</si>
  <si>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</si>
  <si>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</si>
  <si>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</si>
  <si>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</si>
  <si>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</si>
  <si>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</si>
  <si>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</si>
  <si>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</si>
  <si>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</si>
  <si>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</si>
  <si>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</si>
  <si>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</si>
  <si>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</si>
  <si>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</si>
  <si>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</si>
  <si>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</si>
  <si>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</si>
  <si>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</si>
  <si>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</si>
  <si>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</si>
  <si>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</si>
  <si>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</si>
  <si>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</si>
  <si>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</si>
  <si>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</si>
  <si>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</si>
  <si>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</si>
  <si>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</si>
  <si>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</si>
  <si>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</si>
  <si>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</si>
  <si>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</si>
  <si>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</si>
  <si>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</si>
  <si>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</si>
  <si>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</si>
  <si>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</si>
  <si>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</si>
  <si>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</si>
  <si>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</si>
  <si>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</si>
  <si>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</si>
  <si>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</si>
  <si>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</si>
  <si>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</si>
  <si>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</si>
  <si>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</si>
  <si>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</si>
  <si>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</si>
  <si>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</si>
  <si>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</si>
  <si>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</si>
  <si>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</si>
  <si>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</si>
  <si>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</si>
  <si>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</si>
  <si>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</si>
  <si>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</si>
  <si>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</si>
  <si>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</si>
  <si>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</si>
  <si>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</si>
  <si>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</si>
  <si>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</si>
  <si>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</si>
  <si>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</si>
  <si>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</si>
  <si>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</si>
  <si>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</si>
  <si>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</si>
  <si>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</si>
  <si>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</si>
  <si>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</si>
  <si>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</si>
  <si>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</si>
  <si>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</si>
  <si>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</si>
  <si>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</si>
  <si>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</si>
  <si>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</si>
  <si>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</si>
  <si>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</si>
  <si>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</si>
  <si>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</si>
  <si>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</si>
  <si>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</si>
  <si>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</si>
  <si>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</si>
  <si>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</si>
  <si>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</si>
  <si>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</si>
  <si>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</si>
  <si>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</si>
  <si>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</si>
  <si>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</si>
  <si>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</si>
  <si>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</si>
  <si>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</si>
  <si>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</si>
  <si>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</si>
  <si>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</si>
  <si>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</si>
  <si>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</si>
  <si>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</si>
  <si>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</si>
  <si>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</si>
  <si>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</si>
  <si>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</si>
  <si>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</si>
  <si>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</si>
  <si>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</si>
  <si>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</si>
  <si>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</si>
  <si>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</si>
  <si>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</si>
  <si>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</si>
  <si>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</si>
  <si>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</si>
  <si>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</si>
  <si>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</si>
  <si>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</si>
  <si>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</si>
  <si>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</si>
  <si>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</si>
  <si>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</si>
  <si>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</si>
  <si>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</si>
  <si>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</si>
  <si>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</si>
  <si>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</si>
  <si>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</si>
  <si>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</si>
  <si>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</si>
  <si>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</si>
  <si>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</si>
  <si>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</si>
  <si>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</si>
  <si>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</si>
  <si>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</si>
  <si>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</si>
  <si>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</si>
  <si>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</si>
  <si>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</si>
  <si>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</si>
  <si>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</si>
  <si>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</si>
  <si>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</si>
  <si>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</si>
  <si>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</si>
  <si>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</si>
  <si>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</si>
  <si>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</si>
  <si>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</si>
  <si>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</si>
  <si>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</si>
  <si>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</si>
  <si>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</si>
  <si>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</si>
  <si>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</si>
  <si>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</si>
  <si>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</si>
  <si>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</si>
  <si>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</si>
  <si>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</si>
  <si>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</si>
  <si>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</si>
  <si>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</si>
  <si>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</si>
  <si>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</si>
  <si>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</si>
  <si>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</si>
  <si>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</si>
  <si>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</si>
  <si>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</si>
  <si>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</si>
  <si>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</si>
  <si>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</si>
  <si>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</si>
  <si>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</si>
  <si>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</si>
  <si>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</si>
  <si>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</si>
  <si>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</si>
  <si>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</si>
  <si>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</si>
  <si>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</si>
  <si>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</si>
  <si>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</si>
  <si>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</si>
  <si>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</si>
  <si>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</si>
  <si>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</si>
  <si>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</si>
  <si>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</si>
  <si>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</si>
  <si>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</si>
  <si>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</si>
  <si>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</si>
  <si>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</si>
  <si>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</si>
  <si>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</si>
  <si>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</si>
  <si>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</si>
  <si>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</si>
  <si>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</si>
  <si>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</si>
  <si>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</si>
  <si>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</si>
  <si>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</si>
  <si>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</si>
  <si>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</si>
  <si>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</si>
  <si>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</si>
  <si>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</si>
  <si>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</si>
  <si>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</si>
  <si>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</si>
  <si>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</si>
  <si>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</si>
  <si>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</si>
  <si>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</si>
  <si>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</si>
  <si>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</si>
  <si>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</si>
  <si>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</si>
  <si>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</si>
  <si>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</si>
  <si>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</si>
  <si>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</si>
  <si>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</si>
  <si>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</si>
  <si>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</si>
  <si>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</si>
  <si>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</si>
  <si>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</si>
  <si>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</si>
  <si>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</si>
  <si>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</si>
  <si>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</si>
  <si>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</si>
  <si>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</si>
  <si>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</si>
  <si>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</si>
  <si>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</si>
  <si>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</si>
  <si>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</si>
  <si>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</si>
  <si>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</si>
  <si>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</si>
  <si>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</si>
  <si>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</si>
  <si>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</si>
  <si>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</si>
  <si>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</si>
  <si>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</si>
  <si>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</si>
  <si>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</si>
  <si>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</si>
  <si>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</si>
  <si>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</si>
  <si>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</si>
  <si>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</si>
  <si>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</si>
  <si>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</si>
  <si>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</si>
  <si>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</si>
  <si>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</si>
  <si>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</si>
  <si>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</si>
  <si>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</si>
  <si>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</si>
  <si>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</si>
  <si>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</si>
  <si>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</si>
  <si>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</si>
  <si>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</si>
  <si>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</si>
  <si>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</si>
  <si>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</si>
  <si>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</si>
  <si>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</si>
  <si>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</si>
  <si>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</si>
  <si>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</si>
  <si>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</si>
  <si>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</si>
  <si>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</si>
  <si>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</si>
  <si>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</si>
  <si>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</si>
  <si>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</si>
  <si>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</si>
  <si>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</si>
  <si>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</si>
  <si>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</si>
  <si>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</si>
  <si>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</si>
  <si>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</si>
  <si>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</si>
  <si>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</si>
  <si>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</si>
  <si>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</si>
  <si>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</si>
  <si>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</si>
  <si>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</si>
  <si>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</si>
  <si>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</si>
  <si>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</si>
  <si>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</si>
  <si>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</si>
  <si>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</si>
  <si>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</si>
  <si>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</si>
  <si>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</si>
  <si>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</si>
  <si>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</si>
  <si>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</si>
  <si>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</si>
  <si>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</si>
  <si>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</si>
  <si>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</si>
  <si>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</si>
  <si>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</si>
  <si>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</si>
  <si>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</si>
  <si>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</si>
  <si>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</si>
  <si>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</si>
  <si>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</si>
  <si>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</si>
  <si>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</si>
  <si>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</si>
  <si>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</si>
  <si>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</si>
  <si>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</si>
  <si>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</si>
  <si>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</si>
  <si>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</si>
  <si>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</si>
  <si>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</si>
  <si>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</si>
  <si>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</si>
  <si>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</si>
  <si>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</si>
  <si>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</si>
  <si>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</si>
  <si>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</si>
  <si>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</si>
  <si>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</si>
  <si>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</si>
  <si>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</si>
  <si>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</si>
  <si>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</si>
  <si>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</si>
  <si>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</si>
  <si>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</si>
  <si>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</si>
  <si>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</si>
  <si>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</si>
  <si>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</si>
  <si>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</si>
  <si>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</si>
  <si>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</si>
  <si>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</si>
  <si>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</si>
  <si>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</si>
  <si>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</si>
  <si>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</si>
  <si>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</si>
  <si>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</si>
  <si>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</si>
  <si>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</si>
  <si>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</si>
  <si>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</si>
  <si>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</si>
  <si>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</si>
  <si>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</si>
  <si>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</si>
  <si>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</si>
  <si>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</si>
  <si>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</si>
  <si>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</si>
  <si>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</si>
  <si>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</si>
  <si>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</si>
  <si>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</si>
  <si>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</si>
  <si>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</si>
  <si>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</si>
  <si>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</si>
  <si>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</si>
  <si>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</si>
  <si>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</si>
  <si>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</si>
  <si>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</si>
  <si>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</si>
  <si>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</si>
  <si>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</si>
  <si>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</si>
  <si>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</si>
  <si>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</si>
  <si>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</si>
  <si>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</si>
  <si>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</si>
  <si>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</si>
  <si>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</si>
  <si>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</si>
  <si>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</si>
  <si>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</si>
  <si>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</si>
  <si>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</si>
  <si>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</si>
  <si>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</si>
  <si>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</si>
  <si>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</si>
  <si>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</si>
  <si>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</si>
  <si>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</si>
  <si>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</si>
  <si>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</si>
  <si>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</si>
  <si>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</si>
  <si>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</si>
  <si>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</si>
  <si>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</si>
  <si>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</si>
  <si>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</si>
  <si>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</si>
  <si>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</si>
  <si>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</si>
  <si>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</si>
  <si>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</si>
  <si>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</si>
  <si>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</si>
  <si>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</si>
  <si>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</si>
  <si>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</si>
  <si>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</si>
  <si>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</si>
  <si>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</si>
  <si>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</si>
  <si>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</si>
  <si>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</si>
  <si>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</si>
  <si>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</si>
  <si>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</si>
  <si>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</si>
  <si>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</si>
  <si>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</si>
  <si>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</si>
  <si>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</si>
  <si>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</si>
  <si>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</si>
  <si>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</si>
  <si>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</si>
  <si>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</si>
  <si>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</si>
  <si>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</si>
  <si>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</si>
  <si>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</si>
  <si>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</si>
  <si>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</si>
  <si>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</si>
  <si>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</si>
  <si>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</si>
  <si>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</si>
  <si>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</si>
  <si>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</si>
  <si>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</si>
  <si>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</si>
  <si>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</si>
  <si>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</si>
  <si>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</si>
  <si>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</si>
  <si>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</si>
  <si>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</si>
  <si>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</si>
  <si>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</si>
  <si>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</si>
  <si>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</si>
  <si>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</si>
  <si>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</si>
  <si>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</si>
  <si>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</si>
  <si>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</si>
  <si>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</si>
  <si>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</si>
  <si>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</si>
  <si>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</si>
  <si>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</si>
  <si>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</si>
  <si>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</si>
  <si>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</si>
  <si>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</si>
  <si>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</si>
  <si>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</si>
  <si>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</si>
  <si>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</si>
  <si>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</si>
  <si>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</si>
  <si>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</si>
  <si>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</si>
  <si>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</si>
  <si>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</si>
  <si>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</si>
  <si>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</si>
  <si>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</si>
  <si>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</si>
  <si>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</si>
  <si>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</si>
  <si>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</si>
  <si>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</si>
  <si>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</si>
  <si>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</si>
  <si>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</si>
  <si>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</si>
  <si>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</si>
  <si>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</si>
  <si>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</si>
  <si>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</si>
  <si>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</si>
  <si>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</si>
  <si>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</si>
  <si>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</si>
  <si>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</si>
  <si>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</si>
  <si>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</si>
  <si>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</si>
  <si>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</si>
  <si>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</si>
  <si>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</si>
  <si>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</si>
  <si>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</si>
  <si>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</si>
  <si>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</si>
  <si>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</si>
  <si>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</si>
  <si>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</si>
  <si>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</si>
  <si>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</si>
  <si>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</si>
  <si>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</si>
  <si>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</si>
  <si>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</si>
  <si>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</si>
  <si>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</si>
  <si>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</si>
  <si>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</si>
  <si>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</si>
  <si>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</si>
  <si>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</si>
  <si>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</si>
  <si>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</si>
  <si>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</si>
  <si>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</si>
  <si>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</si>
  <si>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</si>
  <si>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</si>
  <si>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</si>
  <si>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</si>
  <si>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</si>
  <si>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</si>
  <si>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</si>
  <si>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</si>
  <si>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</si>
  <si>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</si>
  <si>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</si>
  <si>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</si>
  <si>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</si>
  <si>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</si>
  <si>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</si>
  <si>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</si>
  <si>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</si>
  <si>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</si>
  <si>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</si>
  <si>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</si>
  <si>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</si>
  <si>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</si>
  <si>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</si>
  <si>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</si>
  <si>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</si>
  <si>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</si>
  <si>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</si>
  <si>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</si>
  <si>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</si>
  <si>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</si>
  <si>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</si>
  <si>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</si>
  <si>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</si>
  <si>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</si>
  <si>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</si>
  <si>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</si>
  <si>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</si>
  <si>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</si>
  <si>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</si>
  <si>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</si>
  <si>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</si>
  <si>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</si>
  <si>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</si>
  <si>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</si>
  <si>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</si>
  <si>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</si>
  <si>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</si>
  <si>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</si>
  <si>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</si>
  <si>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</si>
  <si>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</si>
  <si>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</si>
  <si>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</si>
  <si>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</si>
  <si>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</si>
  <si>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</si>
  <si>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</si>
  <si>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</si>
  <si>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</si>
  <si>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</si>
  <si>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</si>
  <si>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</si>
  <si>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</si>
  <si>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</si>
  <si>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</si>
  <si>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</si>
  <si>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</si>
  <si>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</si>
  <si>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</si>
  <si>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</si>
  <si>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</si>
  <si>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</si>
  <si>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</si>
  <si>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</si>
  <si>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</si>
  <si>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</si>
  <si>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</si>
  <si>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</si>
  <si>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</si>
  <si>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</si>
  <si>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</si>
  <si>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</si>
  <si>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</si>
  <si>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</si>
  <si>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</si>
  <si>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</si>
  <si>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</si>
  <si>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</si>
  <si>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</si>
  <si>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</si>
  <si>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</si>
  <si>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</si>
  <si>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</si>
  <si>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</si>
  <si>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</si>
  <si>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</si>
  <si>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</si>
  <si>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</si>
  <si>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</si>
  <si>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</si>
  <si>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</si>
  <si>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</si>
  <si>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</si>
  <si>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</si>
  <si>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</si>
  <si>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</si>
  <si>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</si>
  <si>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</si>
  <si>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</si>
  <si>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</si>
  <si>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</si>
  <si>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</si>
  <si>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</si>
  <si>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</si>
  <si>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</si>
  <si>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</si>
  <si>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</si>
  <si>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</si>
  <si>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</si>
  <si>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</si>
  <si>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</si>
  <si>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</si>
  <si>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</si>
  <si>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</si>
  <si>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</si>
  <si>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</si>
  <si>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</si>
  <si>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</si>
  <si>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</si>
  <si>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</si>
  <si>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</si>
  <si>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</si>
  <si>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</si>
  <si>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</si>
  <si>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</si>
  <si>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</si>
  <si>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</si>
  <si>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</si>
  <si>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</si>
  <si>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</si>
  <si>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</si>
  <si>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</si>
  <si>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</si>
  <si>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</si>
  <si>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</si>
  <si>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</si>
  <si>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</si>
  <si>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</si>
  <si>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</si>
  <si>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</si>
  <si>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</si>
  <si>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</si>
  <si>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</si>
  <si>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</si>
  <si>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</si>
  <si>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</si>
  <si>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</si>
  <si>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</si>
  <si>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</si>
  <si>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</si>
  <si>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</si>
  <si>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</si>
  <si>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</si>
  <si>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</si>
  <si>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</si>
  <si>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</si>
  <si>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</si>
  <si>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</si>
  <si>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</si>
  <si>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</si>
  <si>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</si>
  <si>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</si>
  <si>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</si>
  <si>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</si>
  <si>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</si>
  <si>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</si>
  <si>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</si>
  <si>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</si>
  <si>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</si>
  <si>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</si>
  <si>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</si>
  <si>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</si>
  <si>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</si>
  <si>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</si>
  <si>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</si>
  <si>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</si>
  <si>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</si>
  <si>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</si>
  <si>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</si>
  <si>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</si>
  <si>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</si>
  <si>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</si>
  <si>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</si>
  <si>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</si>
  <si>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</si>
  <si>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</si>
  <si>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</si>
  <si>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</si>
  <si>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</si>
  <si>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</si>
  <si>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</si>
  <si>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</si>
  <si>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</si>
  <si>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</si>
  <si>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</si>
  <si>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</si>
  <si>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</si>
  <si>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</si>
  <si>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</si>
  <si>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</si>
  <si>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</si>
  <si>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</si>
  <si>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</si>
  <si>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</si>
  <si>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</si>
  <si>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</si>
  <si>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</si>
  <si>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</si>
  <si>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</si>
  <si>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</si>
  <si>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</si>
  <si>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</si>
  <si>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</si>
  <si>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</si>
  <si>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</si>
  <si>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</si>
  <si>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</si>
  <si>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</si>
  <si>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</si>
  <si>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</si>
  <si>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</si>
  <si>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</si>
  <si>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</si>
  <si>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</si>
  <si>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</si>
  <si>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</si>
  <si>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</si>
  <si>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</si>
  <si>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</si>
  <si>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</si>
  <si>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</si>
  <si>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</si>
  <si>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</si>
  <si>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</si>
  <si>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</si>
  <si>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</si>
  <si>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</si>
  <si>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</si>
  <si>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</si>
  <si>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</si>
  <si>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</si>
  <si>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</si>
  <si>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</si>
  <si>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</si>
  <si>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</si>
  <si>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</si>
  <si>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</si>
  <si>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</si>
  <si>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</si>
  <si>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</si>
  <si>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</si>
  <si>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</si>
  <si>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</si>
  <si>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</si>
  <si>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</si>
  <si>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</si>
  <si>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</si>
  <si>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</si>
  <si>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</si>
  <si>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</si>
  <si>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</si>
  <si>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</si>
  <si>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</si>
  <si>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</si>
  <si>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</si>
  <si>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</si>
  <si>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</si>
  <si>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</si>
  <si>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</si>
  <si>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</si>
  <si>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</si>
  <si>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</si>
  <si>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</si>
  <si>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</si>
  <si>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</si>
  <si>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</si>
  <si>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</si>
  <si>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</si>
  <si>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</si>
  <si>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</si>
  <si>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</si>
  <si>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</si>
  <si>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</si>
  <si>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</si>
  <si>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</si>
  <si>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</si>
  <si>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</si>
  <si>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</si>
  <si>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</si>
  <si>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</si>
  <si>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</si>
  <si>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</si>
  <si>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</si>
  <si>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</si>
  <si>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</si>
  <si>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</si>
  <si>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</si>
  <si>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</si>
  <si>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</si>
  <si>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</si>
  <si>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</si>
  <si>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</si>
  <si>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</si>
  <si>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</si>
  <si>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</si>
  <si>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</si>
  <si>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</si>
  <si>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</si>
  <si>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</si>
  <si>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</si>
  <si>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</si>
  <si>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</si>
  <si>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</si>
  <si>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</si>
  <si>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</si>
  <si>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</si>
  <si>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</si>
  <si>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</si>
  <si>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</si>
  <si>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</si>
  <si>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</si>
  <si>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</si>
  <si>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</si>
  <si>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</si>
  <si>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</si>
  <si>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</si>
  <si>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</si>
  <si>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</si>
  <si>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</si>
  <si>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</si>
  <si>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</si>
  <si>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</si>
  <si>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</si>
  <si>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</si>
  <si>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</si>
  <si>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</si>
  <si>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</si>
  <si>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</si>
  <si>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</si>
  <si>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</si>
  <si>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</si>
  <si>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</si>
  <si>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</si>
  <si>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</si>
  <si>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</si>
  <si>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</si>
  <si>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</si>
  <si>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</si>
  <si>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</si>
  <si>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</si>
  <si>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</si>
  <si>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</si>
  <si>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</si>
  <si>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</si>
  <si>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</si>
  <si>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</si>
  <si>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</si>
  <si>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</si>
  <si>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</si>
  <si>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</si>
  <si>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</si>
  <si>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</si>
  <si>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</si>
  <si>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</si>
  <si>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</si>
  <si>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</si>
  <si>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</si>
  <si>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</si>
  <si>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</si>
  <si>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</si>
  <si>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</si>
  <si>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</si>
  <si>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</si>
  <si>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</si>
  <si>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</si>
  <si>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</si>
  <si>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</si>
  <si>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</si>
  <si>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</si>
  <si>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</si>
  <si>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</si>
  <si>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</si>
  <si>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</si>
  <si>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</si>
  <si>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</si>
  <si>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</si>
  <si>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</si>
  <si>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</si>
  <si>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</si>
  <si>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</si>
  <si>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</si>
  <si>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</si>
  <si>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</si>
  <si>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</si>
  <si>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</si>
  <si>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</si>
  <si>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</si>
  <si>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</si>
  <si>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</si>
  <si>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</si>
  <si>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</si>
  <si>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</si>
  <si>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</si>
  <si>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</si>
  <si>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</si>
  <si>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</si>
  <si>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</si>
  <si>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</si>
  <si>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</si>
  <si>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</si>
  <si>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</si>
  <si>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</si>
  <si>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</si>
  <si>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</si>
  <si>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</si>
  <si>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</si>
  <si>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</si>
  <si>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</si>
  <si>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</si>
  <si>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</si>
  <si>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</si>
  <si>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</si>
  <si>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</si>
  <si>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</si>
  <si>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</si>
  <si>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</si>
  <si>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</si>
  <si>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</si>
  <si>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</si>
  <si>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</si>
  <si>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</si>
  <si>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</si>
  <si>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</si>
  <si>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</si>
  <si>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</si>
  <si>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</si>
  <si>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</si>
  <si>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</si>
  <si>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</si>
  <si>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</si>
  <si>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</si>
  <si>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</si>
  <si>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</si>
  <si>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</si>
  <si>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</si>
  <si>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</si>
  <si>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</si>
  <si>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</si>
  <si>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</si>
  <si>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</si>
  <si>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</si>
  <si>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</si>
  <si>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</si>
  <si>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</si>
  <si>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</si>
  <si>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</si>
  <si>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</si>
  <si>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</si>
  <si>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</si>
  <si>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</si>
  <si>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</si>
  <si>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</si>
  <si>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</si>
  <si>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</si>
  <si>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</si>
  <si>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</si>
  <si>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</si>
  <si>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</si>
  <si>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</si>
  <si>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</si>
  <si>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</si>
  <si>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</si>
  <si>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</si>
  <si>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</si>
  <si>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</si>
  <si>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</si>
  <si>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</si>
  <si>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</si>
  <si>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</si>
  <si>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</si>
  <si>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</si>
  <si>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</si>
  <si>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</si>
  <si>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</si>
  <si>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</si>
  <si>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</si>
  <si>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</si>
  <si>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</si>
  <si>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</si>
  <si>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</si>
  <si>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</si>
  <si>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</si>
  <si>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</si>
  <si>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</si>
  <si>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</si>
  <si>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</si>
  <si>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</si>
  <si>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</si>
  <si>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</si>
  <si>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</si>
  <si>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</si>
  <si>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</si>
  <si>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</si>
  <si>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</si>
  <si>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</si>
  <si>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</si>
  <si>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</si>
  <si>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</si>
  <si>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</si>
  <si>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</si>
  <si>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</si>
  <si>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</si>
  <si>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</si>
  <si>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</si>
  <si>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</si>
  <si>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</si>
  <si>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</si>
  <si>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</si>
  <si>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</si>
  <si>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</si>
  <si>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</si>
  <si>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</si>
  <si>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</si>
  <si>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</si>
  <si>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</si>
  <si>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</si>
  <si>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</si>
  <si>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</si>
  <si>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</si>
  <si>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</si>
  <si>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</si>
  <si>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</si>
  <si>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</si>
  <si>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</si>
  <si>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</si>
  <si>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</si>
  <si>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</si>
  <si>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</si>
  <si>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</si>
  <si>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</si>
  <si>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</si>
  <si>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</si>
  <si>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</si>
  <si>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</si>
  <si>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</si>
  <si>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</si>
  <si>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</si>
  <si>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</si>
  <si>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</si>
  <si>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</si>
  <si>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</si>
  <si>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</si>
  <si>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</si>
  <si>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</si>
  <si>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</si>
  <si>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</si>
  <si>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</si>
  <si>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</si>
  <si>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</si>
  <si>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</si>
  <si>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</si>
  <si>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</si>
  <si>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</si>
  <si>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</si>
  <si>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</si>
  <si>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</si>
  <si>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</si>
  <si>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</si>
  <si>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</si>
  <si>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</si>
  <si>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</si>
  <si>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</si>
  <si>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</si>
  <si>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</si>
  <si>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</si>
  <si>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</si>
  <si>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</si>
  <si>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</si>
  <si>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</si>
  <si>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</si>
  <si>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</si>
  <si>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</si>
  <si>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</si>
  <si>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</si>
  <si>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</si>
  <si>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</si>
  <si>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</si>
  <si>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</si>
  <si>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</si>
  <si>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</si>
  <si>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</si>
  <si>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</si>
  <si>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</si>
  <si>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</si>
  <si>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</si>
  <si>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</si>
  <si>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</si>
  <si>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</si>
  <si>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</si>
  <si>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</si>
  <si>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</si>
  <si>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</si>
  <si>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</si>
  <si>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</si>
  <si>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</si>
  <si>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</si>
  <si>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</si>
  <si>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</si>
  <si>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</si>
  <si>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</si>
  <si>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</si>
  <si>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</si>
  <si>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</si>
  <si>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</si>
  <si>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</si>
  <si>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</si>
  <si>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</si>
  <si>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</si>
  <si>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</si>
  <si>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</si>
  <si>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</si>
  <si>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</si>
  <si>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</si>
  <si>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</si>
  <si>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</si>
  <si>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</si>
  <si>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</si>
  <si>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</si>
  <si>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</si>
  <si>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</si>
  <si>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</si>
  <si>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</si>
  <si>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</si>
  <si>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</si>
  <si>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</si>
  <si>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</si>
  <si>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</si>
  <si>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</si>
  <si>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</si>
  <si>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</si>
  <si>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</si>
  <si>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</si>
  <si>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</si>
  <si>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</si>
  <si>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</si>
  <si>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</si>
  <si>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</si>
  <si>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</si>
  <si>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</si>
  <si>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</si>
  <si>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</si>
  <si>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</si>
  <si>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</si>
  <si>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</si>
  <si>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</si>
  <si>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</si>
  <si>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</si>
  <si>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</si>
  <si>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</si>
  <si>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</si>
  <si>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</si>
  <si>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</si>
  <si>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</si>
  <si>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</si>
  <si>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</si>
  <si>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</si>
  <si>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</si>
  <si>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</si>
  <si>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</si>
  <si>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</si>
  <si>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</si>
  <si>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</si>
  <si>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</si>
  <si>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</si>
  <si>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</si>
  <si>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</si>
  <si>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</si>
  <si>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</si>
  <si>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</si>
  <si>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</si>
  <si>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</si>
  <si>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</si>
  <si>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</si>
  <si>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</si>
  <si>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</si>
  <si>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</si>
  <si>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</si>
  <si>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</si>
  <si>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</si>
  <si>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</si>
  <si>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</si>
  <si>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</si>
  <si>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</si>
  <si>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</si>
  <si>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</si>
  <si>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</si>
  <si>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</si>
  <si>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</si>
  <si>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</si>
  <si>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</si>
  <si>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</si>
  <si>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</si>
  <si>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</si>
  <si>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</si>
  <si>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</si>
  <si>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</si>
  <si>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</si>
  <si>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</si>
  <si>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</si>
  <si>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</si>
  <si>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</si>
  <si>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</si>
  <si>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</si>
  <si>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</si>
  <si>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</si>
  <si>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</si>
  <si>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</si>
  <si>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</si>
  <si>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</si>
  <si>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</si>
  <si>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</si>
  <si>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</si>
  <si>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</si>
  <si>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</si>
  <si>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</si>
  <si>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</si>
  <si>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</si>
  <si>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</si>
  <si>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</si>
  <si>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</si>
  <si>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</si>
  <si>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</si>
  <si>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</si>
  <si>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</si>
  <si>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</si>
  <si>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</si>
  <si>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</si>
  <si>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</si>
  <si>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</si>
  <si>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</si>
  <si>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</si>
  <si>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</si>
  <si>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</si>
  <si>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</si>
  <si>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</si>
  <si>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</si>
  <si>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</si>
  <si>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</si>
  <si>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</si>
  <si>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</si>
  <si>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</si>
  <si>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</si>
  <si>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</si>
  <si>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</si>
  <si>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</si>
  <si>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</si>
  <si>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</si>
  <si>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</si>
  <si>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</si>
  <si>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</si>
  <si>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</si>
  <si>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</si>
  <si>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</si>
  <si>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</si>
  <si>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</si>
  <si>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</si>
  <si>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</si>
  <si>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</si>
  <si>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</si>
  <si>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</si>
  <si>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</si>
  <si>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</si>
  <si>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</si>
  <si>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</si>
  <si>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</si>
  <si>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</si>
  <si>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</si>
  <si>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</si>
  <si>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</si>
  <si>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</si>
  <si>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</si>
  <si>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</si>
  <si>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</si>
  <si>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</si>
  <si>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</si>
  <si>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</si>
  <si>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</si>
  <si>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</si>
  <si>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</si>
  <si>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</si>
  <si>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</si>
  <si>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</si>
  <si>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</si>
  <si>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</si>
  <si>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</si>
  <si>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</si>
  <si>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</si>
  <si>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</si>
  <si>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</si>
  <si>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</si>
  <si>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</si>
  <si>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</si>
  <si>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</si>
  <si>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</si>
  <si>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</si>
  <si>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</si>
  <si>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</si>
  <si>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</si>
  <si>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</si>
  <si>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</si>
  <si>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</si>
  <si>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</si>
  <si>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</si>
  <si>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</si>
  <si>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</si>
  <si>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</si>
  <si>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</si>
  <si>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</si>
  <si>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</si>
  <si>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</si>
  <si>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</si>
  <si>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</si>
  <si>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</si>
  <si>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</si>
  <si>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</si>
  <si>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</si>
  <si>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</si>
  <si>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</si>
  <si>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</si>
  <si>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</si>
  <si>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</si>
  <si>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</si>
  <si>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</si>
  <si>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</si>
  <si>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</si>
  <si>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</si>
  <si>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</si>
  <si>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</si>
  <si>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</si>
  <si>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</si>
  <si>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</si>
  <si>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</si>
  <si>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</si>
  <si>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</si>
  <si>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</si>
  <si>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</si>
  <si>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</si>
  <si>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</si>
  <si>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</si>
  <si>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</si>
  <si>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</si>
  <si>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</si>
  <si>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</si>
  <si>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</si>
  <si>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</si>
  <si>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</si>
  <si>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</si>
  <si>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</si>
  <si>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</si>
  <si>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</si>
  <si>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</si>
  <si>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</si>
  <si>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</si>
  <si>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</si>
  <si>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</si>
  <si>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</si>
  <si>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</si>
  <si>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</si>
  <si>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</si>
  <si>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</si>
  <si>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</si>
  <si>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</si>
  <si>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</si>
  <si>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</si>
  <si>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</si>
  <si>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</si>
  <si>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</si>
  <si>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</si>
  <si>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</si>
  <si>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</si>
  <si>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</si>
  <si>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</si>
  <si>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</si>
  <si>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</si>
  <si>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</si>
  <si>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</si>
  <si>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</si>
  <si>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</si>
  <si>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</si>
  <si>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</si>
  <si>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</si>
  <si>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</si>
  <si>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</si>
  <si>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</si>
  <si>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</si>
  <si>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</si>
  <si>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</si>
  <si>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</si>
  <si>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</si>
  <si>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</si>
  <si>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</si>
  <si>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</si>
  <si>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</si>
  <si>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</si>
  <si>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</si>
  <si>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</si>
  <si>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</si>
  <si>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</si>
  <si>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</si>
  <si>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</si>
  <si>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</si>
  <si>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</si>
  <si>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</si>
  <si>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</si>
  <si>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</si>
  <si>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</si>
  <si>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</si>
  <si>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</si>
  <si>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</si>
  <si>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</si>
  <si>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</si>
  <si>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</si>
  <si>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</si>
  <si>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</si>
  <si>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</si>
  <si>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</si>
  <si>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</si>
  <si>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</si>
  <si>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</si>
  <si>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</si>
  <si>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</si>
  <si>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</si>
  <si>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</si>
  <si>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</si>
  <si>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</si>
  <si>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</si>
  <si>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</si>
  <si>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</si>
  <si>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</si>
  <si>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</si>
  <si>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</si>
  <si>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</si>
  <si>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</si>
  <si>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</si>
  <si>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</si>
  <si>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</si>
  <si>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</si>
  <si>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</si>
  <si>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</si>
  <si>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</si>
  <si>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</si>
  <si>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</si>
  <si>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</si>
  <si>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</si>
  <si>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</si>
  <si>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</si>
  <si>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</si>
  <si>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</si>
  <si>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</si>
  <si>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</si>
  <si>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</si>
  <si>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</si>
  <si>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</si>
  <si>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</si>
  <si>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</si>
  <si>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</si>
  <si>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</si>
  <si>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</si>
  <si>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</si>
  <si>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</si>
  <si>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</si>
  <si>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</si>
  <si>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</si>
  <si>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</si>
  <si>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</si>
  <si>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</si>
  <si>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</si>
  <si>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</si>
  <si>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</si>
  <si>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</si>
  <si>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</si>
  <si>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</si>
  <si>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</si>
  <si>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</si>
  <si>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</si>
  <si>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</si>
  <si>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</si>
  <si>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</si>
  <si>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</si>
  <si>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</si>
  <si>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</si>
  <si>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</si>
  <si>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</si>
  <si>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</si>
  <si>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</si>
  <si>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</si>
  <si>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</si>
  <si>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</si>
  <si>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</si>
  <si>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</si>
  <si>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</si>
  <si>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</si>
  <si>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</si>
  <si>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</si>
  <si>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</si>
  <si>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</si>
  <si>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</si>
  <si>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</si>
  <si>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</si>
  <si>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</si>
  <si>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</si>
  <si>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</si>
  <si>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</si>
  <si>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</si>
  <si>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</si>
  <si>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</si>
  <si>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</si>
  <si>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</si>
  <si>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</si>
  <si>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</si>
  <si>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</si>
  <si>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</si>
  <si>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</si>
  <si>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</si>
  <si>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</si>
  <si>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</si>
  <si>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</si>
  <si>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</si>
  <si>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</si>
  <si>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</si>
  <si>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</si>
  <si>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</si>
  <si>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</si>
  <si>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</si>
  <si>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</si>
  <si>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</si>
  <si>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</si>
  <si>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</si>
  <si>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</si>
  <si>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</si>
  <si>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</si>
  <si>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</si>
  <si>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</si>
  <si>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</si>
  <si>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</si>
  <si>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</si>
  <si>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</si>
  <si>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</si>
  <si>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</si>
  <si>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</si>
  <si>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</si>
  <si>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</si>
  <si>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</si>
  <si>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</si>
  <si>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</si>
  <si>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</si>
  <si>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</si>
  <si>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</si>
  <si>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</si>
  <si>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</si>
  <si>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</si>
  <si>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</si>
  <si>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</si>
  <si>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</si>
  <si>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</si>
  <si>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</si>
  <si>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</si>
  <si>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</si>
  <si>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</si>
  <si>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</si>
  <si>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</si>
  <si>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</si>
  <si>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</si>
  <si>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</si>
  <si>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</si>
  <si>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</si>
  <si>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</si>
  <si>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</si>
  <si>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</si>
  <si>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</si>
  <si>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</si>
  <si>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</si>
  <si>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</si>
  <si>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</si>
  <si>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</si>
  <si>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</si>
  <si>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</si>
  <si>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</si>
  <si>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</si>
  <si>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</si>
  <si>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</si>
  <si>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</si>
  <si>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</si>
  <si>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</si>
  <si>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</si>
  <si>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</si>
  <si>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</si>
  <si>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</si>
  <si>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</si>
  <si>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</si>
  <si>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</si>
  <si>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</si>
  <si>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</si>
  <si>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</si>
  <si>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</si>
  <si>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</si>
  <si>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</si>
  <si>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</si>
  <si>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</si>
  <si>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</si>
  <si>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</si>
  <si>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</si>
  <si>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</si>
  <si>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</si>
  <si>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</si>
  <si>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</si>
  <si>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</si>
  <si>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</si>
  <si>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</si>
  <si>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</si>
  <si>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</si>
  <si>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</si>
  <si>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</si>
  <si>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</si>
  <si>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</si>
  <si>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</si>
  <si>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</si>
  <si>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</si>
  <si>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</si>
  <si>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</si>
  <si>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</si>
  <si>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</si>
  <si>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</si>
  <si>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</si>
  <si>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</si>
  <si>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</si>
  <si>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</si>
  <si>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</si>
  <si>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</si>
  <si>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</si>
  <si>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</si>
  <si>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</si>
  <si>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</si>
  <si>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</si>
  <si>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</si>
  <si>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</si>
  <si>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</si>
  <si>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</si>
  <si>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</si>
  <si>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</si>
  <si>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</si>
  <si>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</si>
  <si>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</si>
  <si>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</si>
  <si>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</si>
  <si>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</si>
  <si>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</si>
  <si>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</si>
  <si>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</si>
  <si>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</si>
  <si>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</si>
  <si>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</si>
  <si>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</si>
  <si>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</si>
  <si>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</si>
  <si>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</si>
  <si>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</si>
  <si>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</si>
  <si>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</si>
  <si>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</si>
  <si>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</si>
  <si>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</si>
  <si>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</si>
  <si>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</si>
  <si>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</si>
  <si>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</si>
  <si>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</si>
  <si>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</si>
  <si>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</si>
  <si>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</si>
  <si>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</si>
  <si>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</si>
  <si>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</si>
  <si>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</si>
  <si>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</si>
  <si>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</si>
  <si>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</si>
  <si>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</si>
  <si>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</si>
  <si>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</si>
  <si>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</si>
  <si>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</si>
  <si>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</si>
  <si>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</si>
  <si>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</si>
  <si>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</si>
  <si>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</si>
  <si>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</si>
  <si>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</si>
  <si>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</si>
  <si>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</si>
  <si>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</si>
  <si>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</si>
  <si>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</si>
  <si>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</si>
  <si>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</si>
  <si>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</si>
  <si>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</si>
  <si>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</si>
  <si>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</si>
  <si>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</si>
  <si>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</si>
  <si>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</si>
  <si>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</si>
  <si>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</si>
  <si>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</si>
  <si>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</si>
  <si>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</si>
  <si>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</si>
  <si>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</si>
  <si>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</si>
  <si>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</si>
  <si>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</si>
  <si>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</si>
  <si>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</si>
  <si>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</si>
  <si>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</si>
  <si>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</si>
  <si>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</si>
  <si>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</si>
  <si>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</si>
  <si>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</si>
  <si>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</si>
  <si>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</si>
  <si>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</si>
  <si>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</si>
  <si>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</si>
  <si>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</si>
  <si>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</si>
  <si>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</si>
  <si>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</si>
  <si>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</si>
  <si>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</si>
  <si>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</si>
  <si>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</si>
  <si>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</si>
  <si>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</si>
  <si>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</si>
  <si>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</si>
  <si>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</si>
  <si>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</si>
  <si>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</si>
  <si>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</si>
  <si>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</si>
  <si>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</si>
  <si>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</si>
  <si>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</si>
  <si>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</si>
  <si>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</si>
  <si>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</si>
  <si>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</si>
  <si>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</si>
  <si>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</si>
  <si>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</si>
  <si>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</si>
  <si>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</si>
  <si>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</si>
  <si>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</si>
  <si>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</si>
  <si>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</si>
  <si>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</si>
  <si>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</si>
  <si>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</si>
  <si>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</si>
  <si>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</si>
  <si>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</si>
  <si>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</si>
  <si>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</si>
  <si>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</si>
  <si>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</si>
  <si>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</si>
  <si>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</si>
  <si>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</si>
  <si>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</si>
  <si>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</si>
  <si>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</si>
  <si>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</si>
  <si>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</si>
  <si>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</si>
  <si>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</si>
  <si>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</si>
  <si>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</si>
  <si>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</si>
  <si>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</si>
  <si>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</si>
  <si>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</si>
  <si>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</si>
  <si>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</si>
  <si>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</si>
  <si>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</si>
  <si>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</si>
  <si>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</si>
  <si>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</si>
  <si>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</si>
  <si>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</si>
  <si>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</si>
  <si>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</si>
  <si>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</si>
  <si>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</si>
  <si>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</si>
  <si>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</si>
  <si>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</si>
  <si>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</si>
  <si>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</si>
  <si>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</si>
  <si>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</si>
  <si>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</si>
  <si>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</si>
  <si>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</si>
  <si>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</si>
  <si>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</si>
  <si>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</si>
  <si>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</si>
  <si>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</si>
  <si>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</si>
  <si>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</si>
  <si>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</si>
  <si>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</si>
  <si>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</si>
  <si>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</si>
  <si>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</si>
  <si>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</si>
  <si>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</si>
  <si>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</si>
  <si>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</si>
  <si>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</si>
  <si>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</si>
  <si>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</si>
  <si>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</si>
  <si>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</si>
  <si>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</si>
  <si>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</si>
  <si>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</si>
  <si>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</si>
  <si>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</si>
  <si>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</si>
  <si>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</si>
  <si>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</si>
  <si>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</si>
  <si>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</si>
  <si>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</si>
  <si>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</si>
  <si>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</si>
  <si>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</si>
  <si>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</si>
  <si>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</si>
  <si>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</si>
  <si>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</si>
  <si>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</si>
  <si>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</si>
  <si>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</si>
  <si>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</si>
  <si>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</si>
  <si>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</si>
  <si>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</si>
  <si>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</si>
  <si>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</si>
  <si>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</si>
  <si>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</si>
  <si>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</si>
  <si>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</si>
  <si>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</si>
  <si>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</si>
  <si>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</si>
  <si>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</si>
  <si>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</si>
  <si>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</si>
  <si>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</si>
  <si>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</si>
  <si>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</si>
  <si>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</si>
  <si>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</si>
  <si>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</si>
  <si>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</si>
  <si>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</si>
  <si>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</si>
  <si>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</si>
  <si>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</si>
  <si>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</si>
  <si>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</si>
  <si>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</si>
  <si>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</si>
  <si>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</si>
  <si>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</si>
  <si>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</si>
  <si>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</si>
  <si>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</si>
  <si>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</si>
  <si>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</si>
  <si>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</si>
  <si>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</si>
  <si>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</si>
  <si>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</si>
  <si>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</si>
  <si>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</si>
  <si>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</si>
  <si>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</si>
  <si>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</si>
  <si>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</si>
  <si>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</si>
  <si>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</si>
  <si>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</si>
  <si>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</si>
  <si>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</si>
  <si>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</si>
  <si>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</si>
  <si>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</si>
  <si>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</si>
  <si>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</si>
  <si>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</si>
  <si>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</si>
  <si>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</si>
  <si>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</si>
  <si>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</si>
  <si>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</si>
  <si>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</si>
  <si>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</si>
  <si>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</si>
  <si>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</si>
  <si>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</si>
  <si>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</si>
  <si>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</si>
  <si>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</si>
  <si>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</si>
  <si>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</si>
  <si>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</si>
  <si>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</si>
  <si>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</si>
  <si>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</si>
  <si>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</si>
  <si>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</si>
  <si>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</si>
  <si>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</si>
  <si>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</si>
  <si>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</si>
  <si>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</si>
  <si>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</si>
  <si>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</si>
  <si>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</si>
  <si>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</si>
  <si>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</si>
  <si>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</si>
  <si>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</si>
  <si>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</si>
  <si>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</si>
  <si>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</si>
  <si>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</si>
  <si>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</si>
  <si>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</si>
  <si>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</si>
  <si>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</si>
  <si>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</si>
  <si>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</si>
  <si>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</si>
  <si>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</si>
  <si>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</si>
  <si>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</si>
  <si>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</si>
  <si>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</si>
  <si>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</si>
  <si>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</si>
  <si>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</si>
  <si>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</si>
  <si>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</si>
  <si>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</si>
  <si>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</si>
  <si>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</si>
  <si>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</si>
  <si>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</si>
  <si>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</si>
  <si>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</si>
  <si>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</si>
  <si>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</si>
  <si>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</si>
  <si>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</si>
  <si>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</si>
  <si>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</si>
  <si>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</si>
  <si>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</si>
  <si>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</si>
  <si>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</si>
  <si>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</si>
  <si>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</si>
  <si>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</si>
  <si>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</si>
  <si>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</si>
  <si>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</si>
  <si>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</si>
  <si>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</si>
  <si>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</si>
  <si>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</si>
  <si>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</si>
  <si>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</si>
  <si>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</si>
  <si>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</si>
  <si>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</si>
  <si>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</si>
  <si>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</si>
  <si>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</si>
  <si>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</si>
  <si>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</si>
  <si>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</si>
  <si>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</si>
  <si>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</si>
  <si>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</si>
  <si>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</si>
  <si>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</si>
  <si>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</si>
  <si>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</si>
  <si>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</si>
  <si>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</si>
  <si>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</si>
  <si>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</si>
  <si>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</si>
  <si>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</si>
  <si>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</si>
  <si>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</si>
  <si>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</si>
  <si>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</si>
  <si>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</si>
  <si>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</si>
  <si>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</si>
  <si>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</si>
  <si>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</si>
  <si>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</si>
  <si>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</si>
  <si>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</si>
  <si>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</si>
  <si>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</si>
  <si>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</si>
  <si>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</si>
  <si>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</si>
  <si>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</si>
  <si>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</si>
  <si>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</si>
  <si>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</si>
  <si>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</si>
  <si>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</si>
  <si>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</si>
  <si>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</si>
  <si>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</si>
  <si>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</si>
  <si>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</si>
  <si>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</si>
  <si>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</si>
  <si>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</si>
  <si>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</si>
  <si>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</si>
  <si>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</si>
  <si>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</si>
  <si>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</si>
  <si>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</si>
  <si>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</si>
  <si>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</si>
  <si>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</si>
  <si>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</si>
  <si>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</si>
  <si>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</si>
  <si>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</si>
  <si>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</si>
  <si>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</si>
  <si>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</si>
  <si>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</si>
  <si>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</si>
  <si>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</si>
  <si>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</si>
  <si>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</si>
  <si>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</si>
  <si>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</si>
  <si>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</si>
  <si>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</si>
  <si>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</si>
  <si>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</si>
  <si>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</si>
  <si>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</si>
  <si>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</si>
  <si>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</si>
  <si>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</si>
  <si>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</si>
  <si>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</si>
  <si>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</si>
  <si>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</si>
  <si>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</si>
  <si>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</si>
  <si>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</si>
  <si>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</si>
  <si>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</si>
  <si>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</si>
  <si>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</si>
  <si>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</si>
  <si>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</si>
  <si>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</si>
  <si>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</si>
  <si>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</si>
  <si>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</si>
  <si>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</si>
  <si>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</si>
  <si>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</si>
  <si>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</si>
  <si>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</si>
  <si>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</si>
  <si>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</si>
  <si>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</si>
  <si>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</si>
  <si>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</si>
  <si>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</si>
  <si>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</si>
  <si>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</si>
  <si>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</si>
  <si>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</si>
  <si>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</si>
  <si>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</si>
  <si>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</si>
  <si>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</si>
  <si>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</si>
  <si>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</si>
  <si>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</si>
  <si>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</si>
  <si>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</si>
  <si>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</si>
  <si>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</si>
  <si>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</si>
  <si>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</si>
  <si>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</si>
  <si>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</si>
  <si>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</si>
  <si>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</si>
  <si>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</si>
  <si>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</si>
  <si>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</si>
  <si>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</si>
  <si>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</si>
  <si>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</si>
  <si>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</si>
  <si>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</si>
  <si>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</si>
  <si>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</si>
  <si>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</si>
  <si>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</si>
  <si>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</si>
  <si>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</si>
  <si>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</si>
  <si>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</si>
  <si>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</si>
  <si>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</si>
  <si>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</si>
  <si>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</si>
  <si>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</si>
  <si>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</si>
  <si>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</si>
  <si>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</si>
  <si>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</si>
  <si>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</si>
  <si>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</si>
  <si>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</si>
  <si>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</si>
  <si>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</si>
  <si>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</si>
  <si>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</si>
  <si>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</si>
  <si>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</si>
  <si>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</si>
  <si>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</si>
  <si>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</si>
  <si>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</si>
  <si>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</si>
  <si>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</si>
  <si>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</si>
  <si>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</si>
  <si>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</si>
  <si>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</si>
  <si>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</si>
  <si>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</si>
  <si>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</si>
  <si>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</si>
  <si>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</si>
  <si>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</si>
  <si>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</si>
  <si>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</si>
  <si>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</si>
  <si>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</si>
  <si>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</si>
  <si>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</si>
  <si>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</si>
  <si>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</si>
  <si>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</si>
  <si>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</si>
  <si>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</si>
  <si>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</si>
  <si>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</si>
  <si>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</si>
  <si>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</si>
  <si>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</si>
  <si>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</si>
  <si>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</si>
  <si>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</si>
  <si>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</si>
  <si>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</si>
  <si>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</si>
  <si>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</si>
  <si>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</si>
  <si>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</si>
  <si>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</si>
  <si>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</si>
  <si>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</si>
  <si>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</si>
  <si>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</si>
  <si>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</si>
  <si>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</si>
  <si>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</si>
  <si>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</si>
  <si>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</si>
  <si>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</si>
  <si>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</si>
  <si>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</si>
  <si>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</si>
  <si>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</si>
  <si>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</si>
  <si>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</si>
  <si>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</si>
  <si>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</si>
  <si>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</si>
  <si>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</si>
  <si>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</si>
  <si>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</si>
  <si>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</si>
  <si>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</si>
  <si>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</si>
  <si>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</si>
  <si>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</si>
  <si>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</si>
  <si>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</si>
  <si>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</si>
  <si>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</si>
  <si>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</si>
  <si>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</si>
  <si>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</si>
  <si>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</si>
  <si>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</si>
  <si>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</si>
  <si>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</si>
  <si>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</si>
  <si>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</si>
  <si>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</si>
  <si>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</si>
  <si>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</si>
  <si>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</si>
  <si>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</si>
  <si>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</si>
  <si>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</si>
  <si>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</si>
  <si>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</si>
  <si>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</si>
  <si>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</si>
  <si>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</si>
  <si>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</si>
  <si>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</si>
  <si>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</si>
  <si>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</si>
  <si>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</si>
  <si>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</si>
  <si>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</si>
  <si>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</si>
  <si>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</si>
  <si>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</si>
  <si>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</si>
  <si>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</si>
  <si>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</si>
  <si>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</si>
  <si>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</si>
  <si>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</si>
  <si>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</si>
  <si>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</si>
  <si>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</si>
  <si>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</si>
  <si>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</si>
  <si>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</si>
  <si>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</si>
  <si>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</si>
  <si>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</si>
  <si>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</si>
  <si>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</si>
  <si>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</si>
  <si>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</si>
  <si>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</si>
  <si>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</si>
  <si>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</si>
  <si>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</si>
  <si>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</si>
  <si>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</si>
  <si>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</si>
  <si>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</si>
  <si>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</si>
  <si>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</si>
  <si>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</si>
  <si>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</si>
  <si>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</si>
  <si>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</si>
  <si>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</si>
  <si>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</si>
  <si>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</si>
  <si>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</si>
  <si>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</si>
  <si>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</si>
  <si>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</si>
  <si>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</si>
  <si>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</si>
  <si>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</si>
  <si>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</si>
  <si>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</si>
  <si>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</si>
  <si>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</si>
  <si>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</si>
  <si>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</si>
  <si>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</si>
  <si>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</si>
  <si>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</si>
  <si>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</si>
  <si>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</si>
  <si>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</si>
  <si>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</si>
  <si>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</si>
  <si>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</si>
  <si>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</si>
  <si>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</si>
  <si>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</si>
  <si>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</si>
  <si>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</si>
  <si>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</si>
  <si>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</si>
  <si>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</si>
  <si>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</si>
  <si>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</si>
  <si>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</si>
  <si>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</si>
  <si>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</si>
  <si>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</si>
  <si>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</si>
  <si>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</si>
  <si>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</si>
  <si>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</si>
  <si>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</si>
  <si>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</si>
  <si>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</si>
  <si>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</si>
  <si>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</si>
  <si>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</si>
  <si>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</si>
  <si>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</si>
  <si>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</si>
  <si>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</si>
  <si>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</si>
  <si>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</si>
  <si>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</si>
  <si>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</si>
  <si>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</si>
  <si>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</si>
  <si>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</si>
  <si>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</si>
  <si>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</si>
  <si>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</si>
  <si>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</si>
  <si>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</si>
  <si>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</si>
  <si>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</si>
  <si>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</si>
  <si>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</si>
  <si>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</si>
  <si>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</si>
  <si>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</si>
  <si>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</si>
  <si>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</si>
  <si>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</si>
  <si>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</si>
  <si>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</si>
  <si>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</si>
  <si>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</si>
  <si>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</si>
  <si>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</si>
  <si>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</si>
  <si>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</si>
  <si>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</si>
  <si>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</si>
  <si>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</si>
  <si>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</si>
  <si>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</si>
  <si>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</si>
  <si>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</si>
  <si>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</si>
  <si>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</si>
  <si>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</si>
  <si>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</si>
  <si>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</si>
  <si>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</si>
  <si>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</si>
  <si>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</si>
  <si>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</si>
  <si>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</si>
  <si>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</si>
  <si>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</si>
  <si>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</si>
  <si>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</si>
  <si>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</si>
  <si>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</si>
  <si>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</si>
  <si>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</si>
  <si>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</si>
  <si>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</si>
  <si>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</si>
  <si>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</si>
  <si>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</si>
  <si>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</si>
  <si>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</si>
  <si>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</si>
  <si>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</si>
  <si>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</si>
  <si>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</si>
  <si>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</si>
  <si>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</si>
  <si>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</si>
  <si>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</si>
  <si>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</si>
  <si>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</si>
  <si>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</si>
  <si>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</si>
  <si>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</si>
  <si>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</si>
  <si>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</si>
  <si>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</si>
  <si>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</si>
  <si>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</si>
  <si>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</si>
  <si>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</si>
  <si>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</si>
  <si>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</si>
  <si>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</si>
  <si>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</si>
  <si>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</si>
  <si>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</si>
  <si>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</si>
  <si>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</si>
  <si>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</si>
  <si>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</si>
  <si>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</si>
  <si>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</si>
  <si>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</si>
  <si>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</si>
  <si>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</si>
  <si>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</si>
  <si>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</si>
  <si>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</si>
  <si>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</si>
  <si>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</si>
  <si>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</si>
  <si>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</si>
  <si>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</si>
  <si>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</si>
  <si>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</si>
  <si>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</si>
  <si>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</si>
  <si>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</si>
  <si>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</si>
  <si>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</si>
  <si>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</si>
  <si>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</si>
  <si>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</si>
  <si>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</si>
  <si>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</si>
  <si>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</si>
  <si>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</si>
  <si>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</si>
  <si>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</si>
  <si>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</si>
  <si>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</si>
  <si>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</si>
  <si>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</si>
  <si>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</si>
  <si>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</si>
  <si>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</si>
  <si>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</si>
  <si>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</si>
  <si>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</si>
  <si>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</si>
  <si>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</si>
  <si>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</si>
  <si>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</si>
  <si>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</si>
  <si>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</si>
  <si>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</si>
  <si>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</si>
  <si>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</si>
  <si>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</si>
  <si>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</si>
  <si>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</si>
  <si>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</si>
  <si>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</si>
  <si>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</si>
  <si>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</si>
  <si>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</si>
  <si>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</si>
  <si>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</si>
  <si>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</si>
  <si>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</si>
  <si>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</si>
  <si>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</si>
  <si>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</si>
  <si>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</si>
  <si>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</si>
  <si>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</si>
  <si>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</si>
  <si>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</si>
  <si>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</si>
  <si>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</si>
  <si>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</si>
  <si>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</si>
  <si>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</si>
  <si>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</si>
  <si>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</si>
  <si>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</si>
  <si>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</si>
  <si>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</si>
  <si>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</si>
  <si>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</si>
  <si>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</si>
  <si>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</si>
  <si>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</si>
  <si>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</si>
  <si>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</si>
  <si>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</si>
  <si>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</si>
  <si>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</si>
  <si>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</si>
  <si>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</si>
  <si>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</si>
  <si>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</si>
  <si>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</si>
  <si>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</si>
  <si>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</si>
  <si>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</si>
  <si>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</si>
  <si>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</si>
  <si>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</si>
  <si>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</si>
  <si>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</si>
  <si>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</si>
  <si>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</si>
  <si>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</si>
  <si>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</si>
  <si>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</si>
  <si>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</si>
  <si>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</si>
  <si>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</si>
  <si>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</si>
  <si>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</si>
  <si>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</si>
  <si>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</si>
  <si>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</si>
  <si>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</si>
  <si>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</si>
  <si>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</si>
  <si>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</si>
  <si>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</si>
  <si>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</si>
  <si>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</si>
  <si>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</si>
  <si>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</si>
  <si>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</si>
  <si>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</si>
  <si>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</si>
  <si>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</si>
  <si>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</si>
  <si>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</si>
  <si>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</si>
  <si>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</si>
  <si>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</si>
  <si>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</si>
  <si>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</si>
  <si>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</si>
  <si>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</si>
  <si>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</si>
  <si>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</si>
  <si>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</si>
  <si>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</si>
  <si>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</si>
  <si>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</si>
  <si>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</si>
  <si>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</si>
  <si>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</si>
  <si>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</si>
  <si>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</si>
  <si>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</si>
  <si>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</si>
  <si>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</si>
  <si>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</si>
  <si>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</si>
  <si>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</si>
  <si>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</si>
  <si>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</si>
  <si>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</si>
  <si>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</si>
  <si>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</si>
  <si>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</si>
  <si>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</si>
  <si>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</si>
  <si>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</si>
  <si>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</si>
  <si>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</si>
  <si>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</si>
  <si>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</si>
  <si>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</si>
  <si>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</si>
  <si>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</si>
  <si>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</si>
  <si>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</si>
  <si>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</si>
  <si>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</si>
  <si>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</si>
  <si>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</si>
  <si>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</si>
  <si>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</si>
  <si>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</si>
  <si>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</si>
  <si>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</si>
  <si>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</si>
  <si>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</si>
  <si>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</si>
  <si>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</si>
  <si>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</si>
  <si>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</si>
  <si>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</si>
  <si>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</si>
  <si>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</si>
  <si>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</si>
  <si>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</si>
  <si>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</si>
  <si>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</si>
  <si>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</si>
  <si>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</si>
  <si>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</si>
  <si>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</si>
  <si>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</si>
  <si>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</si>
  <si>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</si>
  <si>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</si>
  <si>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</si>
  <si>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</si>
  <si>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</si>
  <si>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</si>
  <si>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</si>
  <si>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</si>
  <si>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</si>
  <si>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</si>
  <si>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</si>
  <si>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</si>
  <si>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</si>
  <si>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</si>
  <si>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</si>
  <si>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</si>
  <si>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</si>
  <si>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</si>
  <si>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</si>
  <si>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</si>
  <si>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</si>
  <si>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</si>
  <si>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</si>
  <si>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</si>
  <si>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</si>
  <si>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</si>
  <si>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</si>
  <si>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</si>
  <si>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</si>
  <si>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</si>
  <si>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</si>
  <si>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</si>
  <si>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</si>
  <si>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</si>
  <si>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</si>
  <si>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</si>
  <si>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</si>
  <si>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</si>
  <si>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</si>
  <si>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</si>
  <si>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</si>
  <si>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</si>
  <si>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</si>
  <si>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</si>
  <si>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</si>
  <si>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</si>
  <si>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</si>
  <si>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</si>
  <si>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</si>
  <si>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</si>
  <si>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</si>
  <si>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</si>
  <si>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</si>
  <si>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</si>
  <si>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</si>
  <si>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</si>
  <si>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</si>
  <si>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</si>
  <si>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</si>
  <si>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</si>
  <si>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</si>
  <si>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</si>
  <si>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</si>
  <si>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</si>
  <si>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</si>
  <si>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</si>
  <si>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</si>
  <si>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</si>
  <si>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</si>
  <si>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</si>
  <si>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</si>
  <si>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</si>
  <si>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</si>
  <si>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</si>
  <si>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</si>
  <si>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</si>
  <si>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</si>
  <si>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</si>
  <si>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</si>
  <si>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</si>
  <si>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</si>
  <si>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</si>
  <si>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</si>
  <si>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</si>
  <si>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</si>
  <si>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</si>
  <si>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</si>
  <si>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</si>
  <si>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</si>
  <si>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</si>
  <si>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</si>
  <si>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</si>
  <si>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</si>
  <si>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</si>
  <si>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</si>
  <si>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</si>
  <si>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</si>
  <si>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</si>
  <si>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</si>
  <si>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</si>
  <si>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</si>
  <si>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</si>
  <si>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</si>
  <si>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</si>
  <si>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</si>
  <si>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</si>
  <si>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</si>
  <si>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</si>
  <si>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</si>
  <si>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</si>
  <si>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</si>
  <si>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</si>
  <si>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</si>
  <si>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</si>
  <si>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</si>
  <si>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</si>
  <si>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</si>
  <si>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</si>
  <si>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</si>
  <si>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</si>
  <si>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</si>
  <si>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</si>
  <si>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</si>
  <si>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</si>
  <si>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</si>
  <si>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</si>
  <si>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</si>
  <si>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</si>
  <si>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</si>
  <si>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</si>
  <si>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</si>
  <si>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</si>
  <si>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</si>
  <si>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</si>
  <si>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</si>
  <si>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</si>
  <si>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</si>
  <si>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</si>
  <si>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</si>
  <si>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</si>
  <si>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</si>
  <si>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</si>
  <si>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</si>
  <si>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</si>
  <si>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</si>
  <si>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</si>
  <si>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</si>
  <si>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</si>
  <si>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</si>
  <si>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</si>
  <si>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</si>
  <si>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</si>
  <si>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</si>
  <si>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</si>
  <si>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</si>
  <si>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</si>
  <si>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</si>
  <si>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</si>
  <si>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</si>
  <si>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</si>
  <si>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</si>
  <si>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</si>
  <si>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</si>
  <si>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</si>
  <si>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</si>
  <si>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</si>
  <si>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</si>
  <si>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</si>
  <si>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</si>
  <si>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</si>
  <si>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</si>
  <si>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</si>
  <si>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</si>
  <si>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</si>
  <si>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</si>
  <si>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</si>
  <si>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</si>
  <si>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</si>
  <si>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</si>
  <si>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</si>
  <si>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</si>
  <si>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</si>
  <si>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</si>
  <si>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</si>
  <si>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</si>
  <si>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</si>
  <si>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</si>
  <si>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</si>
  <si>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</si>
  <si>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</si>
  <si>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</si>
  <si>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</si>
  <si>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</si>
  <si>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</si>
  <si>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</si>
  <si>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</si>
  <si>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</si>
  <si>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</si>
  <si>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</si>
  <si>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</si>
  <si>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</si>
  <si>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</si>
  <si>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</si>
  <si>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</si>
  <si>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</si>
  <si>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</si>
  <si>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</si>
  <si>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</si>
  <si>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</si>
  <si>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</si>
  <si>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</si>
  <si>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</si>
  <si>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</si>
  <si>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</si>
  <si>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</si>
  <si>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</si>
  <si>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</si>
  <si>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</si>
  <si>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</si>
  <si>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</si>
  <si>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</si>
  <si>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</si>
  <si>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</si>
  <si>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</si>
  <si>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</si>
  <si>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</si>
  <si>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</si>
  <si>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</si>
  <si>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</si>
  <si>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</si>
  <si>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</si>
  <si>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</si>
  <si>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</si>
  <si>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</si>
  <si>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</si>
  <si>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</si>
  <si>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</si>
  <si>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</si>
  <si>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</si>
  <si>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</si>
  <si>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</si>
  <si>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</si>
  <si>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</si>
  <si>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</si>
  <si>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</si>
  <si>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</si>
  <si>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</si>
  <si>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</si>
  <si>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</si>
  <si>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</si>
  <si>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</si>
  <si>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</si>
  <si>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</si>
  <si>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</si>
  <si>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</si>
  <si>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</si>
  <si>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</si>
  <si>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</si>
  <si>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</si>
  <si>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</si>
  <si>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</si>
  <si>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</si>
  <si>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</si>
  <si>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</si>
  <si>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</si>
  <si>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</si>
  <si>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</si>
  <si>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</si>
  <si>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</si>
  <si>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</si>
  <si>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</si>
  <si>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</si>
  <si>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</si>
  <si>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</si>
  <si>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</si>
  <si>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</si>
  <si>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</si>
  <si>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</si>
  <si>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</si>
  <si>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</si>
  <si>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</si>
  <si>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</si>
  <si>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</si>
  <si>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</si>
  <si>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</si>
  <si>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</si>
  <si>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</si>
  <si>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</si>
  <si>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</si>
  <si>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</si>
  <si>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</si>
  <si>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</si>
  <si>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</si>
  <si>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</si>
  <si>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</si>
  <si>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</si>
  <si>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</si>
  <si>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</si>
  <si>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</si>
  <si>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</si>
  <si>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</si>
  <si>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</si>
  <si>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</si>
  <si>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</si>
  <si>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</si>
  <si>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</si>
  <si>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</si>
  <si>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</si>
  <si>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</si>
  <si>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</si>
  <si>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</si>
  <si>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</si>
  <si>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</si>
  <si>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</si>
  <si>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</si>
  <si>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</si>
  <si>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</si>
  <si>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</si>
  <si>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</si>
  <si>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</si>
  <si>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</si>
  <si>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</si>
  <si>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</si>
  <si>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</si>
  <si>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</si>
  <si>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</si>
  <si>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</si>
  <si>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</si>
  <si>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</si>
  <si>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</si>
  <si>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</si>
  <si>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</si>
  <si>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</si>
  <si>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</si>
  <si>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</si>
  <si>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</si>
  <si>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</si>
  <si>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</si>
  <si>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</si>
  <si>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</si>
  <si>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</si>
  <si>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</si>
  <si>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</si>
  <si>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</si>
  <si>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</si>
  <si>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</si>
  <si>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</si>
  <si>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</si>
  <si>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</si>
  <si>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</si>
  <si>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</si>
  <si>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</si>
  <si>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</si>
  <si>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</si>
  <si>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</si>
  <si>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</si>
  <si>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</si>
  <si>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</si>
  <si>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</si>
  <si>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</si>
  <si>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</si>
  <si>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</si>
  <si>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</si>
  <si>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</si>
  <si>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</si>
  <si>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</si>
  <si>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</si>
  <si>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</si>
  <si>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</si>
  <si>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</si>
  <si>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</si>
  <si>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</si>
  <si>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</si>
  <si>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</si>
  <si>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</si>
  <si>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</si>
  <si>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</si>
  <si>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</si>
  <si>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</si>
  <si>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</si>
  <si>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</si>
  <si>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</si>
  <si>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</si>
  <si>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</si>
  <si>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</si>
  <si>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</si>
  <si>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</si>
  <si>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</si>
  <si>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</si>
  <si>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</si>
  <si>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</si>
  <si>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</si>
  <si>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</si>
  <si>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</si>
  <si>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</si>
  <si>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</si>
  <si>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</si>
  <si>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</si>
  <si>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</si>
  <si>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</si>
  <si>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</si>
  <si>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</si>
  <si>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</si>
  <si>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</si>
  <si>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</si>
  <si>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</si>
  <si>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</si>
  <si>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</si>
  <si>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</si>
  <si>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</si>
  <si>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</si>
  <si>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</si>
  <si>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</si>
  <si>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</si>
  <si>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</si>
  <si>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</si>
  <si>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</si>
  <si>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</si>
  <si>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</si>
  <si>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</si>
  <si>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</si>
  <si>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</si>
  <si>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</si>
  <si>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</si>
  <si>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</si>
  <si>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</si>
  <si>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</si>
  <si>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</si>
  <si>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</si>
  <si>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</si>
  <si>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</si>
  <si>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</si>
  <si>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</si>
  <si>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</si>
  <si>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</si>
  <si>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</si>
  <si>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</si>
  <si>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</si>
  <si>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</si>
  <si>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</si>
  <si>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</si>
  <si>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</si>
  <si>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</si>
  <si>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</si>
  <si>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</si>
  <si>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</si>
  <si>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</si>
  <si>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</si>
  <si>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</si>
  <si>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</si>
  <si>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</si>
  <si>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</si>
  <si>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</si>
  <si>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</si>
  <si>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</si>
  <si>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</si>
  <si>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</si>
  <si>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</si>
  <si>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</si>
  <si>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</si>
  <si>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</si>
  <si>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</si>
  <si>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</si>
  <si>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</si>
  <si>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</si>
  <si>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</si>
  <si>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</si>
  <si>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</si>
  <si>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</si>
  <si>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</si>
  <si>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</si>
  <si>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</si>
  <si>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</si>
  <si>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</si>
  <si>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</si>
  <si>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</si>
  <si>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</si>
  <si>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</si>
  <si>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</si>
  <si>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</si>
  <si>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</si>
  <si>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</si>
  <si>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</si>
  <si>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</si>
  <si>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</si>
  <si>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</si>
  <si>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</si>
  <si>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</si>
  <si>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</si>
  <si>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</si>
  <si>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</si>
  <si>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</si>
  <si>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</si>
  <si>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</si>
  <si>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</si>
  <si>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</si>
  <si>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</si>
  <si>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</si>
  <si>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</si>
  <si>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</si>
  <si>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</si>
  <si>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</si>
  <si>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</si>
  <si>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</si>
  <si>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</si>
  <si>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</si>
  <si>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</si>
  <si>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</si>
  <si>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</si>
  <si>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</si>
  <si>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</si>
  <si>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</si>
  <si>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</si>
  <si>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</si>
  <si>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</si>
  <si>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</si>
  <si>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</si>
  <si>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</si>
  <si>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</si>
  <si>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</si>
  <si>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</si>
  <si>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</si>
  <si>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</si>
  <si>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</si>
  <si>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</si>
  <si>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</si>
  <si>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</si>
  <si>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</si>
  <si>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</si>
  <si>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</si>
  <si>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</si>
  <si>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</si>
  <si>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</si>
  <si>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</si>
  <si>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</si>
  <si>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</si>
  <si>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</si>
  <si>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</si>
  <si>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</si>
  <si>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</si>
  <si>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</si>
  <si>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</si>
  <si>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</si>
  <si>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</si>
  <si>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</si>
  <si>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</si>
  <si>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</si>
  <si>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</si>
  <si>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</si>
  <si>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</si>
  <si>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</si>
  <si>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</si>
  <si>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</si>
  <si>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</si>
  <si>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</si>
  <si>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</si>
  <si>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</si>
  <si>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</si>
  <si>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</si>
  <si>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</si>
  <si>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</si>
  <si>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</si>
  <si>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</si>
  <si>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</si>
  <si>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</si>
  <si>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</si>
  <si>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</si>
  <si>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</si>
  <si>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</si>
  <si>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</si>
  <si>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</si>
  <si>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</si>
  <si>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</si>
  <si>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</si>
  <si>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</si>
  <si>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</si>
  <si>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</si>
  <si>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</si>
  <si>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</si>
  <si>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</si>
  <si>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</si>
  <si>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</si>
  <si>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</si>
  <si>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</si>
  <si>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</si>
  <si>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</si>
  <si>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</si>
  <si>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</si>
  <si>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</si>
  <si>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</si>
  <si>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</si>
  <si>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</si>
  <si>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</si>
  <si>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</si>
  <si>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</si>
  <si>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</si>
  <si>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</si>
  <si>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</si>
  <si>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</si>
  <si>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</si>
  <si>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</si>
  <si>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</si>
  <si>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</si>
  <si>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</si>
  <si>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</si>
  <si>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</si>
  <si>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</si>
  <si>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</si>
  <si>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</si>
  <si>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</si>
  <si>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</si>
  <si>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</si>
  <si>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</si>
  <si>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</si>
  <si>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</si>
  <si>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</si>
  <si>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</si>
  <si>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</si>
  <si>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</si>
  <si>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</si>
  <si>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</si>
  <si>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</si>
  <si>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</si>
  <si>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</si>
  <si>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</si>
  <si>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</si>
  <si>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</si>
  <si>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</si>
  <si>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</si>
  <si>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</si>
  <si>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</si>
  <si>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</si>
  <si>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</si>
  <si>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</si>
  <si>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</si>
  <si>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</si>
  <si>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</si>
  <si>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</si>
  <si>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</si>
  <si>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</si>
  <si>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</si>
  <si>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</si>
  <si>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</si>
  <si>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</si>
  <si>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</si>
  <si>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</si>
  <si>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</si>
  <si>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</si>
  <si>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</si>
  <si>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</si>
  <si>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</si>
  <si>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</si>
  <si>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</si>
  <si>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</si>
  <si>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</si>
  <si>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</si>
  <si>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</si>
  <si>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</si>
  <si>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</si>
  <si>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</si>
  <si>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</si>
  <si>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</si>
  <si>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</si>
  <si>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</si>
  <si>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</si>
  <si>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</si>
  <si>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</si>
  <si>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</si>
  <si>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</si>
  <si>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</si>
  <si>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</si>
  <si>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</si>
  <si>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</si>
  <si>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</si>
  <si>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</si>
  <si>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</si>
  <si>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</si>
  <si>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</si>
  <si>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</si>
  <si>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</si>
  <si>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</si>
  <si>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</si>
  <si>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</si>
  <si>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</si>
  <si>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</si>
  <si>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</si>
  <si>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</si>
  <si>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</si>
  <si>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</si>
  <si>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</si>
  <si>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</si>
  <si>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</si>
  <si>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</si>
  <si>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</si>
  <si>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</si>
  <si>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</si>
  <si>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</si>
  <si>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</si>
  <si>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</si>
  <si>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</si>
  <si>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</si>
  <si>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</si>
  <si>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</si>
  <si>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</si>
  <si>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</si>
  <si>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</si>
  <si>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</si>
  <si>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</si>
  <si>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</si>
  <si>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</si>
  <si>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</si>
  <si>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</si>
  <si>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</si>
  <si>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</si>
  <si>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</si>
  <si>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</si>
  <si>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</si>
  <si>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</si>
  <si>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</si>
  <si>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</si>
  <si>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</si>
  <si>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</si>
  <si>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</si>
  <si>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</si>
  <si>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</si>
  <si>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</si>
  <si>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</si>
  <si>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</si>
  <si>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</si>
  <si>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</si>
  <si>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</si>
  <si>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</si>
  <si>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</si>
  <si>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</si>
  <si>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</si>
  <si>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</si>
  <si>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</si>
  <si>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</si>
  <si>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</si>
  <si>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</si>
  <si>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</si>
  <si>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</si>
  <si>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</si>
  <si>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</si>
  <si>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</si>
  <si>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</si>
  <si>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</si>
  <si>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</si>
  <si>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</si>
  <si>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</si>
  <si>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</si>
  <si>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</si>
  <si>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</si>
  <si>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</si>
  <si>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</si>
  <si>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</si>
  <si>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</si>
  <si>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</si>
  <si>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</si>
  <si>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</si>
  <si>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</si>
  <si>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</si>
  <si>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</si>
  <si>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</si>
  <si>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</si>
  <si>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</si>
  <si>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</si>
  <si>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</si>
  <si>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</si>
  <si>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</si>
  <si>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</si>
  <si>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</si>
  <si>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</si>
  <si>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</si>
  <si>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</si>
  <si>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</si>
  <si>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</si>
  <si>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</si>
  <si>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</si>
  <si>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</si>
  <si>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</si>
  <si>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</si>
  <si>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</si>
  <si>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</si>
  <si>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</si>
  <si>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</si>
  <si>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</si>
  <si>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</si>
  <si>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</si>
  <si>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</si>
  <si>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</si>
  <si>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</si>
  <si>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</si>
  <si>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</si>
  <si>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</si>
  <si>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</si>
  <si>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</si>
  <si>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</si>
  <si>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</si>
  <si>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</si>
  <si>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</si>
  <si>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</si>
  <si>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</si>
  <si>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</si>
  <si>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</si>
  <si>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</si>
  <si>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</si>
  <si>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</si>
  <si>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</si>
  <si>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</si>
  <si>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</si>
  <si>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</si>
  <si>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</si>
  <si>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</si>
  <si>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</si>
  <si>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</si>
  <si>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</si>
  <si>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</si>
  <si>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</si>
  <si>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</si>
  <si>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</si>
  <si>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</si>
  <si>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</si>
  <si>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</si>
  <si>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</si>
  <si>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</si>
  <si>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</si>
  <si>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</si>
  <si>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</si>
  <si>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</si>
  <si>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</si>
  <si>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</si>
  <si>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</si>
  <si>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</si>
  <si>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</si>
  <si>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</si>
  <si>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</si>
  <si>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</si>
  <si>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</si>
  <si>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</si>
  <si>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</si>
  <si>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</si>
  <si>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</si>
  <si>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</si>
  <si>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</si>
  <si>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</si>
  <si>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</si>
  <si>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</si>
  <si>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</si>
  <si>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</si>
  <si>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</si>
  <si>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</si>
  <si>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</si>
  <si>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</si>
  <si>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</si>
  <si>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</si>
  <si>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</si>
  <si>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</si>
  <si>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</si>
  <si>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</si>
  <si>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</si>
  <si>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</si>
  <si>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</si>
  <si>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</si>
  <si>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</si>
  <si>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</si>
  <si>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</si>
  <si>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</si>
  <si>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</si>
  <si>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</si>
  <si>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</si>
  <si>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</si>
  <si>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</si>
  <si>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</si>
  <si>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</si>
  <si>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</si>
  <si>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</si>
  <si>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</si>
  <si>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</si>
  <si>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</si>
  <si>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</si>
  <si>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</si>
  <si>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</si>
  <si>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</si>
  <si>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</si>
  <si>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</si>
  <si>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</si>
  <si>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</si>
  <si>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</si>
  <si>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</si>
  <si>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</si>
  <si>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</si>
  <si>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</si>
  <si>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</si>
  <si>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</si>
  <si>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</si>
  <si>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</si>
  <si>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</si>
  <si>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</si>
  <si>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</si>
  <si>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</si>
  <si>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</si>
  <si>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</si>
  <si>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</si>
  <si>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</si>
  <si>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</si>
  <si>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</si>
  <si>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</si>
  <si>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</si>
  <si>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</si>
  <si>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</si>
  <si>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</si>
  <si>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</si>
  <si>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</si>
  <si>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</si>
  <si>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</si>
  <si>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</si>
  <si>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</si>
  <si>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</si>
  <si>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</si>
  <si>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</si>
  <si>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</si>
  <si>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</si>
  <si>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</si>
  <si>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</si>
  <si>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</si>
  <si>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</si>
  <si>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</si>
  <si>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</si>
  <si>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</si>
  <si>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</si>
  <si>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</si>
  <si>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</si>
  <si>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</si>
  <si>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</si>
  <si>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</si>
  <si>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</si>
  <si>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</si>
  <si>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</si>
  <si>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</si>
  <si>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</si>
  <si>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</si>
  <si>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</si>
  <si>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</si>
  <si>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</si>
  <si>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</si>
  <si>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</si>
  <si>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</si>
  <si>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</si>
  <si>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</si>
  <si>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</si>
  <si>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</si>
  <si>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</si>
  <si>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</si>
  <si>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</si>
  <si>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</si>
  <si>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</si>
  <si>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</si>
  <si>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</si>
  <si>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</si>
  <si>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</si>
  <si>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</si>
  <si>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</si>
  <si>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</si>
  <si>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</si>
  <si>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</si>
  <si>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</si>
  <si>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</si>
  <si>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</si>
  <si>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</si>
  <si>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</si>
  <si>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</si>
  <si>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</si>
  <si>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</si>
  <si>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</si>
  <si>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</si>
  <si>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</si>
  <si>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</si>
  <si>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</si>
  <si>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</si>
  <si>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</si>
  <si>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</si>
  <si>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</si>
  <si>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</si>
  <si>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</si>
  <si>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</si>
  <si>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</si>
  <si>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</si>
  <si>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</si>
  <si>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</si>
  <si>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</si>
  <si>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</si>
  <si>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</si>
  <si>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</si>
  <si>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</si>
  <si>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</si>
  <si>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</si>
  <si>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</si>
  <si>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</si>
  <si>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</si>
  <si>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</si>
  <si>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</si>
  <si>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</si>
  <si>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</si>
  <si>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</si>
  <si>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</si>
  <si>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</si>
  <si>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</si>
  <si>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</si>
  <si>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</si>
  <si>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</si>
  <si>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</si>
  <si>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</si>
  <si>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</si>
  <si>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</si>
  <si>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</si>
  <si>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</si>
  <si>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</si>
  <si>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</si>
  <si>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</si>
  <si>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</si>
  <si>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</si>
  <si>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</si>
  <si>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</si>
  <si>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</si>
  <si>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</si>
  <si>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</si>
  <si>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</si>
  <si>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</si>
  <si>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</si>
  <si>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</si>
  <si>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</si>
  <si>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</si>
  <si>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</si>
  <si>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</si>
  <si>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</si>
  <si>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</si>
  <si>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</si>
  <si>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</si>
  <si>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</si>
  <si>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</si>
  <si>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</si>
  <si>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</si>
  <si>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</si>
  <si>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</si>
  <si>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</si>
  <si>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</si>
  <si>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</si>
  <si>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</si>
  <si>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</si>
  <si>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</si>
  <si>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</si>
  <si>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</si>
  <si>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</si>
  <si>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</si>
  <si>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</si>
  <si>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</si>
  <si>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</si>
  <si>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</si>
  <si>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</si>
  <si>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</si>
  <si>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</si>
  <si>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</si>
  <si>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</si>
  <si>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</si>
  <si>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</si>
  <si>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</si>
  <si>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</si>
  <si>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</si>
  <si>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</si>
  <si>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</si>
  <si>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</si>
  <si>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</si>
  <si>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</si>
  <si>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</si>
  <si>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</si>
  <si>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</si>
  <si>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</si>
  <si>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</si>
  <si>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</si>
  <si>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</si>
  <si>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</si>
  <si>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</si>
  <si>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</si>
  <si>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</si>
  <si>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</si>
  <si>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</si>
  <si>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</si>
  <si>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</si>
  <si>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</si>
  <si>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</si>
  <si>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</si>
  <si>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</si>
  <si>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</si>
  <si>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</si>
  <si>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</si>
  <si>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</si>
  <si>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</si>
  <si>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</si>
  <si>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</si>
  <si>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</si>
  <si>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</si>
  <si>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</si>
  <si>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</si>
  <si>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</si>
  <si>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</si>
  <si>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</si>
  <si>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</si>
  <si>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</si>
  <si>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</si>
  <si>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</si>
  <si>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</si>
  <si>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</si>
  <si>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</si>
  <si>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</si>
  <si>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</si>
  <si>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</si>
  <si>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</si>
  <si>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</si>
  <si>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</si>
  <si>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</si>
  <si>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</si>
  <si>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</si>
  <si>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</si>
  <si>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</si>
  <si>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</si>
  <si>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</si>
  <si>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</si>
  <si>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</si>
  <si>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</si>
  <si>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</si>
  <si>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</si>
  <si>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</si>
  <si>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</si>
  <si>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</si>
  <si>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</si>
  <si>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</si>
  <si>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</si>
  <si>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</si>
  <si>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</si>
  <si>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</si>
  <si>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</si>
  <si>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</si>
  <si>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</si>
  <si>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</si>
  <si>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</si>
  <si>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</si>
  <si>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</si>
  <si>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</si>
  <si>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</si>
  <si>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</si>
  <si>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</si>
  <si>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</si>
  <si>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</si>
  <si>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</si>
  <si>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</si>
  <si>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</si>
  <si>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</si>
  <si>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</si>
  <si>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</si>
  <si>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</si>
  <si>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</si>
  <si>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</si>
  <si>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</si>
  <si>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</si>
  <si>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</si>
  <si>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</si>
  <si>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</si>
  <si>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</si>
  <si>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</si>
  <si>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</si>
  <si>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</si>
  <si>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</si>
  <si>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</si>
  <si>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</si>
  <si>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</si>
  <si>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</si>
  <si>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</si>
  <si>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</si>
  <si>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</si>
  <si>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</si>
  <si>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</si>
  <si>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</si>
  <si>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</si>
  <si>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</si>
  <si>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</si>
  <si>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</si>
  <si>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</si>
  <si>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</si>
  <si>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</si>
  <si>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</si>
  <si>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</si>
  <si>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</si>
  <si>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</si>
  <si>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</si>
  <si>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</si>
  <si>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</si>
  <si>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</si>
  <si>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</si>
  <si>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</si>
  <si>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</si>
  <si>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</si>
  <si>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</si>
  <si>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</si>
  <si>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</si>
  <si>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</si>
  <si>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</si>
  <si>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</si>
  <si>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</si>
  <si>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</si>
  <si>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</si>
  <si>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</si>
  <si>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</si>
  <si>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</si>
  <si>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</si>
  <si>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</si>
  <si>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</si>
  <si>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</si>
  <si>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</si>
  <si>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</si>
  <si>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</si>
  <si>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</si>
  <si>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</si>
  <si>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</si>
  <si>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</si>
  <si>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</si>
  <si>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</si>
  <si>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</si>
  <si>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</si>
  <si>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</si>
  <si>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</si>
  <si>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</si>
  <si>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</si>
  <si>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</si>
  <si>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</si>
  <si>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</si>
  <si>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</si>
  <si>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</si>
  <si>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</si>
  <si>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</si>
  <si>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</si>
  <si>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</si>
  <si>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</si>
  <si>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</si>
  <si>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</si>
  <si>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</si>
  <si>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</si>
  <si>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</si>
  <si>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</si>
  <si>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</si>
  <si>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</si>
  <si>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</si>
  <si>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</si>
  <si>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</si>
  <si>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</si>
  <si>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</si>
  <si>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</si>
  <si>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</si>
  <si>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</si>
  <si>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</si>
  <si>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</si>
  <si>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</si>
  <si>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</si>
  <si>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</si>
  <si>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</si>
  <si>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</si>
  <si>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</si>
  <si>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</si>
  <si>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</si>
  <si>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</si>
  <si>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</si>
  <si>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</si>
  <si>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</si>
  <si>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</si>
  <si>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</si>
  <si>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</si>
  <si>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</si>
  <si>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</si>
  <si>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</si>
  <si>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</si>
  <si>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</si>
  <si>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</si>
  <si>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</si>
  <si>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</si>
  <si>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</si>
  <si>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</si>
  <si>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</si>
  <si>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</si>
  <si>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</si>
  <si>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</si>
  <si>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</si>
  <si>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</si>
  <si>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</si>
  <si>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</si>
  <si>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</si>
  <si>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</si>
  <si>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</si>
  <si>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</si>
  <si>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</si>
  <si>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</si>
  <si>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</si>
  <si>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</si>
  <si>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</si>
  <si>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</si>
  <si>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</si>
  <si>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</si>
  <si>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</si>
  <si>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</si>
  <si>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</si>
  <si>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</si>
  <si>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</si>
  <si>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</si>
  <si>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</si>
  <si>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</si>
  <si>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</si>
  <si>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</si>
  <si>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</si>
  <si>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</si>
  <si>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</si>
  <si>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</si>
  <si>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</si>
  <si>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</si>
  <si>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</si>
  <si>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</si>
  <si>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</si>
  <si>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</si>
  <si>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</si>
  <si>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</si>
  <si>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</si>
  <si>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</si>
  <si>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</si>
  <si>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</si>
  <si>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</si>
  <si>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</si>
  <si>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</si>
  <si>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</si>
  <si>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</si>
  <si>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</si>
  <si>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</si>
  <si>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</si>
  <si>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</si>
  <si>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</si>
  <si>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</si>
  <si>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</si>
  <si>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</si>
  <si>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</si>
  <si>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</si>
  <si>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</si>
  <si>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</si>
  <si>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</si>
  <si>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</si>
  <si>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</si>
  <si>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</si>
  <si>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</si>
  <si>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</si>
  <si>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</si>
  <si>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</si>
  <si>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</si>
  <si>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</si>
  <si>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</si>
  <si>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</si>
  <si>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</si>
  <si>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</si>
  <si>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</si>
  <si>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</si>
  <si>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</si>
  <si>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</si>
  <si>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</si>
  <si>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</si>
  <si>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</si>
  <si>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</si>
  <si>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</si>
  <si>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</si>
  <si>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</si>
  <si>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</si>
  <si>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</si>
  <si>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</si>
  <si>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</si>
  <si>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</si>
  <si>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</si>
  <si>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</si>
  <si>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</si>
  <si>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</si>
  <si>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</si>
  <si>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</si>
  <si>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</si>
  <si>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</si>
  <si>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</si>
  <si>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</si>
  <si>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</si>
  <si>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</si>
  <si>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</si>
  <si>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</si>
  <si>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</si>
  <si>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</si>
  <si>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</si>
  <si>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</si>
  <si>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</si>
  <si>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</si>
  <si>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</si>
  <si>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</si>
  <si>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</si>
  <si>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</si>
  <si>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</si>
  <si>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</si>
  <si>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</si>
  <si>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</si>
  <si>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</si>
  <si>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</si>
  <si>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</si>
  <si>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</si>
  <si>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</si>
  <si>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</si>
  <si>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</si>
  <si>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</si>
  <si>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</si>
  <si>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</si>
  <si>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</si>
  <si>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</si>
  <si>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</si>
  <si>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</si>
  <si>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</si>
  <si>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</si>
  <si>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</si>
  <si>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</si>
  <si>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</si>
  <si>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</si>
  <si>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</si>
  <si>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</si>
  <si>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</si>
  <si>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</si>
  <si>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</si>
  <si>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</si>
  <si>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</si>
  <si>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</si>
  <si>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</si>
  <si>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</si>
  <si>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</si>
  <si>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</si>
  <si>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</si>
  <si>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</si>
  <si>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</si>
  <si>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</si>
  <si>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</si>
  <si>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</si>
  <si>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</si>
  <si>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</si>
  <si>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</si>
  <si>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</si>
  <si>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</si>
  <si>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</si>
  <si>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</si>
  <si>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</si>
  <si>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</si>
  <si>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</si>
  <si>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</si>
  <si>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</si>
  <si>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</si>
  <si>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</si>
  <si>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</si>
  <si>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</si>
  <si>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</si>
  <si>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</si>
  <si>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</si>
  <si>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</si>
  <si>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</si>
  <si>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</si>
  <si>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</si>
  <si>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</si>
  <si>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</si>
  <si>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</si>
  <si>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</si>
  <si>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</si>
  <si>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</si>
  <si>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</si>
  <si>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</si>
  <si>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</si>
  <si>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</si>
  <si>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</si>
  <si>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</si>
  <si>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</si>
  <si>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</si>
  <si>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</si>
  <si>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</si>
  <si>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</si>
  <si>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</si>
  <si>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</si>
  <si>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</si>
  <si>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</si>
  <si>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</si>
  <si>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</si>
  <si>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</si>
  <si>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</si>
  <si>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</si>
  <si>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</si>
  <si>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</si>
  <si>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</si>
  <si>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</si>
  <si>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</si>
  <si>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</si>
  <si>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</si>
  <si>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</si>
  <si>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</si>
  <si>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</si>
  <si>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</si>
  <si>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</si>
  <si>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</si>
  <si>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</si>
  <si>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</si>
  <si>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</si>
  <si>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</si>
  <si>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</si>
  <si>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</si>
  <si>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</si>
  <si>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</si>
  <si>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</si>
  <si>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</si>
  <si>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</si>
  <si>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</si>
  <si>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</si>
  <si>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</si>
  <si>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</si>
  <si>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</si>
  <si>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</si>
  <si>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</si>
  <si>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</si>
  <si>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</si>
  <si>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</si>
  <si>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</si>
  <si>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</si>
  <si>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</si>
  <si>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</si>
  <si>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</si>
  <si>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</si>
  <si>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</si>
  <si>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</si>
  <si>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</si>
  <si>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</si>
  <si>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</si>
  <si>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</si>
  <si>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</si>
  <si>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</si>
  <si>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</si>
  <si>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</si>
  <si>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</si>
  <si>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</si>
  <si>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</si>
  <si>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</si>
  <si>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</si>
  <si>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</si>
  <si>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</si>
  <si>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</si>
  <si>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</si>
  <si>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</si>
  <si>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</si>
  <si>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</si>
  <si>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</si>
  <si>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</si>
  <si>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</si>
  <si>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</si>
  <si>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</si>
  <si>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</si>
  <si>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</si>
  <si>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</si>
  <si>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</si>
  <si>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</si>
  <si>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</si>
  <si>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</si>
  <si>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</si>
  <si>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</si>
  <si>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</si>
  <si>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</si>
  <si>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</si>
  <si>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</si>
  <si>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</si>
  <si>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</si>
  <si>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</si>
  <si>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</si>
  <si>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</si>
  <si>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</si>
  <si>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</si>
  <si>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</si>
  <si>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</si>
  <si>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</si>
  <si>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</si>
  <si>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</si>
  <si>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</si>
  <si>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</si>
  <si>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</si>
  <si>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</si>
  <si>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</si>
  <si>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</si>
  <si>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</si>
  <si>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</si>
  <si>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</si>
  <si>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</si>
  <si>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</si>
  <si>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</si>
  <si>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</si>
  <si>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</si>
  <si>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</si>
  <si>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</si>
  <si>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</si>
  <si>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</si>
  <si>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</si>
  <si>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</si>
  <si>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</si>
  <si>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</si>
  <si>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</si>
  <si>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</si>
  <si>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</si>
  <si>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</si>
  <si>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</si>
  <si>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</si>
  <si>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</si>
  <si>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</si>
  <si>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</si>
  <si>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</si>
  <si>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</si>
  <si>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</si>
  <si>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</si>
  <si>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</si>
  <si>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</si>
  <si>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</si>
  <si>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</si>
  <si>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</si>
  <si>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</si>
  <si>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</si>
  <si>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</si>
  <si>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</si>
  <si>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</si>
  <si>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</si>
  <si>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</si>
  <si>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</si>
  <si>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</si>
  <si>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</si>
  <si>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</si>
  <si>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</si>
  <si>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</si>
  <si>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</si>
  <si>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</si>
  <si>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</si>
  <si>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</si>
  <si>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</si>
  <si>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</si>
  <si>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</si>
  <si>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</si>
  <si>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</si>
  <si>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</si>
  <si>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</si>
  <si>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</si>
  <si>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</si>
  <si>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</si>
  <si>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</si>
  <si>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</si>
  <si>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</si>
  <si>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</si>
  <si>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</si>
  <si>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</si>
  <si>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</si>
  <si>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</si>
  <si>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</si>
  <si>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</si>
  <si>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</si>
  <si>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</si>
  <si>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</si>
  <si>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</si>
  <si>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</si>
  <si>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</si>
  <si>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</si>
  <si>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</si>
  <si>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</si>
  <si>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</si>
  <si>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</si>
  <si>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</si>
  <si>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</si>
  <si>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</si>
  <si>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</si>
  <si>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</si>
  <si>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</si>
  <si>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</si>
  <si>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</si>
  <si>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</si>
  <si>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</si>
  <si>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</si>
  <si>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</si>
  <si>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</si>
  <si>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</si>
  <si>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</si>
  <si>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</si>
  <si>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</si>
  <si>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</si>
  <si>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</si>
  <si>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</si>
  <si>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</si>
  <si>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</si>
  <si>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</si>
  <si>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</si>
  <si>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</si>
  <si>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</si>
  <si>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</si>
  <si>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</si>
  <si>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</si>
  <si>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</si>
  <si>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</si>
  <si>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</si>
  <si>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</si>
  <si>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</si>
  <si>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</si>
  <si>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</si>
  <si>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</si>
  <si>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</si>
  <si>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</si>
  <si>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</si>
  <si>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</si>
  <si>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</si>
  <si>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</si>
  <si>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</si>
  <si>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</si>
  <si>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</si>
  <si>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</si>
  <si>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</si>
  <si>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</si>
  <si>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</si>
  <si>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</si>
  <si>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</si>
  <si>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</si>
  <si>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</si>
  <si>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</si>
  <si>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</si>
  <si>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</si>
  <si>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</si>
  <si>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</si>
  <si>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</si>
  <si>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</si>
  <si>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</si>
  <si>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</si>
  <si>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</si>
  <si>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</si>
  <si>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</si>
  <si>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</si>
  <si>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</si>
  <si>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</si>
  <si>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</si>
  <si>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</si>
  <si>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</si>
  <si>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</si>
  <si>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</si>
  <si>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</si>
  <si>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</si>
  <si>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</si>
  <si>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</si>
  <si>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</si>
  <si>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</si>
  <si>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</si>
  <si>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</si>
  <si>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</si>
  <si>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</si>
  <si>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</si>
  <si>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</si>
  <si>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</si>
  <si>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</si>
  <si>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</si>
  <si>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</si>
  <si>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</si>
  <si>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</si>
  <si>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</si>
  <si>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</si>
  <si>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</si>
  <si>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</si>
  <si>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</si>
  <si>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</si>
  <si>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</si>
  <si>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</si>
  <si>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</si>
  <si>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</si>
  <si>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</si>
  <si>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</si>
  <si>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</si>
  <si>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</si>
  <si>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</si>
  <si>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</si>
  <si>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</si>
  <si>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</si>
  <si>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</si>
  <si>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</si>
  <si>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</si>
  <si>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</si>
  <si>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</si>
  <si>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</si>
  <si>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</si>
  <si>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</si>
  <si>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</si>
  <si>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</si>
  <si>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</si>
  <si>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</si>
  <si>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</si>
  <si>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</si>
  <si>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</si>
  <si>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</si>
  <si>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</si>
  <si>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</si>
  <si>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</si>
  <si>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</si>
  <si>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</si>
  <si>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</si>
  <si>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</si>
  <si>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</si>
  <si>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</si>
  <si>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</si>
  <si>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</si>
  <si>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</si>
  <si>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</si>
  <si>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</si>
  <si>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</si>
  <si>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</si>
  <si>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</si>
  <si>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</si>
  <si>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</si>
  <si>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</si>
  <si>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</si>
  <si>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</si>
  <si>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</si>
  <si>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</si>
  <si>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</si>
  <si>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</si>
  <si>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</si>
  <si>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</si>
  <si>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</si>
  <si>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</si>
  <si>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</si>
  <si>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</si>
  <si>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</si>
  <si>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</si>
  <si>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</si>
  <si>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</si>
  <si>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</si>
  <si>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</si>
  <si>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</si>
  <si>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</si>
  <si>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</si>
  <si>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</si>
  <si>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</si>
  <si>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</si>
  <si>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</si>
  <si>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</si>
  <si>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</si>
  <si>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</si>
  <si>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</si>
  <si>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</si>
  <si>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</si>
  <si>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</si>
  <si>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</si>
  <si>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</si>
  <si>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</si>
  <si>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</si>
  <si>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</si>
  <si>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</si>
  <si>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</si>
  <si>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</si>
  <si>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</si>
  <si>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</si>
  <si>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</si>
  <si>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</si>
  <si>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</si>
  <si>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</si>
  <si>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</si>
  <si>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</si>
  <si>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</si>
  <si>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</si>
  <si>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</si>
  <si>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</si>
  <si>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</si>
  <si>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</si>
  <si>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</si>
  <si>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</si>
  <si>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</si>
  <si>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</si>
  <si>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</si>
  <si>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</si>
  <si>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</si>
  <si>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</si>
  <si>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</si>
  <si>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</si>
  <si>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</si>
  <si>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</si>
  <si>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</si>
  <si>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</si>
  <si>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</si>
  <si>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</si>
  <si>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</si>
  <si>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</si>
  <si>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</si>
  <si>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</si>
  <si>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</si>
  <si>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</si>
  <si>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</si>
  <si>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</si>
  <si>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</si>
  <si>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</si>
  <si>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</si>
  <si>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</si>
  <si>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</si>
  <si>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</si>
  <si>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</si>
  <si>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</si>
  <si>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</si>
  <si>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</si>
  <si>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</si>
  <si>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</si>
  <si>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</si>
  <si>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</si>
  <si>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</si>
  <si>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</si>
  <si>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</si>
  <si>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</si>
  <si>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</si>
  <si>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</si>
  <si>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</si>
  <si>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</si>
  <si>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</si>
  <si>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</si>
  <si>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</si>
  <si>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</si>
  <si>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</si>
  <si>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</si>
  <si>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</si>
  <si>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</si>
  <si>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</si>
  <si>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</si>
  <si>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</si>
  <si>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</si>
  <si>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</si>
  <si>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</si>
  <si>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</si>
  <si>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</si>
  <si>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</si>
  <si>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</si>
  <si>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</si>
  <si>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</si>
  <si>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</si>
  <si>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</si>
  <si>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</si>
  <si>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</si>
  <si>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</si>
  <si>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</si>
  <si>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</si>
  <si>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</si>
  <si>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</si>
  <si>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</si>
  <si>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</si>
  <si>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</si>
  <si>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</si>
  <si>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</si>
  <si>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</si>
  <si>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</si>
  <si>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</si>
  <si>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</si>
  <si>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</si>
  <si>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</si>
  <si>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</si>
  <si>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</si>
  <si>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</si>
  <si>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</si>
  <si>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</si>
  <si>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</si>
  <si>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</si>
  <si>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</si>
  <si>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</si>
  <si>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</si>
  <si>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</si>
  <si>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</si>
  <si>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</si>
  <si>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</si>
  <si>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</si>
  <si>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</si>
  <si>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</si>
  <si>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</si>
  <si>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</si>
  <si>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</si>
  <si>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</si>
  <si>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</si>
  <si>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</si>
  <si>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</si>
  <si>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</si>
  <si>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</si>
  <si>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</si>
  <si>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</si>
  <si>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</si>
  <si>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</si>
  <si>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</si>
  <si>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</si>
  <si>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</si>
  <si>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</si>
  <si>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</si>
  <si>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</si>
  <si>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</si>
  <si>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</si>
  <si>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</si>
  <si>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</si>
  <si>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</si>
  <si>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</si>
  <si>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</si>
  <si>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</si>
  <si>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</si>
  <si>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</si>
  <si>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</si>
  <si>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</si>
  <si>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</si>
  <si>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</si>
  <si>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</si>
  <si>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</si>
  <si>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</si>
  <si>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</si>
  <si>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</si>
  <si>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</si>
  <si>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</si>
  <si>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</si>
  <si>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</si>
  <si>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</si>
  <si>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</si>
  <si>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</si>
  <si>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</si>
  <si>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</si>
  <si>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</si>
  <si>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</si>
  <si>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</si>
  <si>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</si>
  <si>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</si>
  <si>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</si>
  <si>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</si>
  <si>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</si>
  <si>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</si>
  <si>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</si>
  <si>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</si>
  <si>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</si>
  <si>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</si>
  <si>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</si>
  <si>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</si>
  <si>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</si>
  <si>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</si>
  <si>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</si>
  <si>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</si>
  <si>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</si>
  <si>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</si>
  <si>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</si>
  <si>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</si>
  <si>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</si>
  <si>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</si>
  <si>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</si>
  <si>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</si>
  <si>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</si>
  <si>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</si>
  <si>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</si>
  <si>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</si>
  <si>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</si>
  <si>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</si>
  <si>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</si>
  <si>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</si>
  <si>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</si>
  <si>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</si>
  <si>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</si>
  <si>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</si>
  <si>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</si>
  <si>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</si>
  <si>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</si>
  <si>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</si>
  <si>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</si>
  <si>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</si>
  <si>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</si>
  <si>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</si>
  <si>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</si>
  <si>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</si>
  <si>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</si>
  <si>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</si>
  <si>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</si>
  <si>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</si>
  <si>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</si>
  <si>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</si>
  <si>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</si>
  <si>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</si>
  <si>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</si>
  <si>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</si>
  <si>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</si>
  <si>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</si>
  <si>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</si>
  <si>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</si>
  <si>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</si>
  <si>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</si>
  <si>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</si>
  <si>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</si>
  <si>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</si>
  <si>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</si>
  <si>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</si>
  <si>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</si>
  <si>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</si>
  <si>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</si>
  <si>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</si>
  <si>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</si>
  <si>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</si>
  <si>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</si>
  <si>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</si>
  <si>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</si>
  <si>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</si>
  <si>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</si>
  <si>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</si>
  <si>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</si>
  <si>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</si>
  <si>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</si>
  <si>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</si>
  <si>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</si>
  <si>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</si>
  <si>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</si>
  <si>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</si>
  <si>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</si>
  <si>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</si>
  <si>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</si>
  <si>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</si>
  <si>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</si>
  <si>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</si>
  <si>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</si>
  <si>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</si>
  <si>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</si>
  <si>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</si>
  <si>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</si>
  <si>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</si>
  <si>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</si>
  <si>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</si>
  <si>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</si>
  <si>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</si>
  <si>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</si>
  <si>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</si>
  <si>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</si>
  <si>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</si>
  <si>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</si>
  <si>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</si>
  <si>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</si>
  <si>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</si>
  <si>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</si>
  <si>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</si>
  <si>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</si>
  <si>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</si>
  <si>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</si>
  <si>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</si>
  <si>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</si>
  <si>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</si>
  <si>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</si>
  <si>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</si>
  <si>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</si>
  <si>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</si>
  <si>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</si>
  <si>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</si>
  <si>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</si>
  <si>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</si>
  <si>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</si>
  <si>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</si>
  <si>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</si>
  <si>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</si>
  <si>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</si>
  <si>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</si>
  <si>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</si>
  <si>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</si>
  <si>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</si>
  <si>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</si>
  <si>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</si>
  <si>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</si>
  <si>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</si>
  <si>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</si>
  <si>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</si>
  <si>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</si>
  <si>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</si>
  <si>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</si>
  <si>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</si>
  <si>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</si>
  <si>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</si>
  <si>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</si>
  <si>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</si>
  <si>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</si>
  <si>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</si>
  <si>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</si>
  <si>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</si>
  <si>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</si>
  <si>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</si>
  <si>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</si>
  <si>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</si>
  <si>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</si>
  <si>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</si>
  <si>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</si>
  <si>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</si>
  <si>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</si>
  <si>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</si>
  <si>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</si>
  <si>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</si>
  <si>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</si>
  <si>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</si>
  <si>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</si>
  <si>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</si>
  <si>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</si>
  <si>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</si>
  <si>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</si>
  <si>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</si>
  <si>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</si>
  <si>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</si>
  <si>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</si>
  <si>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</si>
  <si>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</si>
  <si>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</si>
  <si>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</si>
  <si>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</si>
  <si>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</si>
  <si>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</si>
  <si>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</si>
  <si>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</si>
  <si>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</si>
  <si>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</si>
  <si>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</si>
  <si>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</si>
  <si>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</si>
  <si>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</si>
  <si>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</si>
  <si>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</si>
  <si>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</si>
  <si>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</si>
  <si>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</si>
  <si>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</si>
  <si>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</si>
  <si>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</si>
  <si>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</si>
  <si>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</si>
  <si>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</si>
  <si>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</si>
  <si>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</si>
  <si>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</si>
  <si>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</si>
  <si>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</si>
  <si>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</si>
  <si>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</si>
  <si>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</si>
  <si>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</si>
  <si>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</si>
  <si>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</si>
  <si>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</si>
  <si>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</si>
  <si>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</si>
  <si>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</si>
  <si>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</si>
  <si>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</si>
  <si>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</si>
  <si>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</si>
  <si>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</si>
  <si>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</si>
  <si>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</si>
  <si>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</si>
  <si>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</si>
  <si>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</si>
  <si>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</si>
  <si>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</si>
  <si>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</si>
  <si>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</si>
  <si>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</si>
  <si>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</si>
  <si>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</si>
  <si>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</si>
  <si>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</si>
  <si>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</si>
  <si>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</si>
  <si>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</si>
  <si>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</si>
  <si>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</si>
  <si>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</si>
  <si>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</si>
  <si>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</si>
  <si>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</si>
  <si>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</si>
  <si>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</si>
  <si>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</si>
  <si>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</si>
  <si>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</si>
  <si>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</si>
  <si>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</si>
  <si>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</si>
  <si>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</si>
  <si>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</si>
  <si>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</si>
  <si>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</si>
  <si>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</si>
  <si>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</si>
  <si>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</si>
  <si>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</si>
  <si>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</si>
  <si>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</si>
  <si>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</si>
  <si>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</si>
  <si>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</si>
  <si>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</si>
  <si>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</si>
  <si>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</si>
  <si>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</si>
  <si>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</si>
  <si>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</si>
  <si>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</si>
  <si>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</si>
  <si>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</si>
  <si>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</si>
  <si>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</si>
  <si>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</si>
  <si>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</si>
  <si>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</si>
  <si>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</si>
  <si>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</si>
  <si>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</si>
  <si>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</si>
  <si>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</si>
  <si>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</si>
  <si>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</si>
  <si>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</si>
  <si>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</si>
  <si>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</si>
  <si>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</si>
  <si>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</si>
  <si>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</si>
  <si>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</si>
  <si>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</si>
  <si>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</si>
  <si>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</si>
  <si>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</si>
  <si>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</si>
  <si>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</si>
  <si>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</si>
  <si>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</si>
  <si>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</si>
  <si>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</si>
  <si>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</si>
  <si>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</si>
  <si>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</si>
  <si>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</si>
  <si>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</si>
  <si>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</si>
  <si>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</si>
  <si>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</si>
  <si>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</si>
  <si>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</si>
  <si>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</si>
  <si>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</si>
  <si>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</si>
  <si>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</si>
  <si>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</si>
  <si>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</si>
  <si>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</si>
  <si>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</si>
  <si>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</si>
  <si>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</si>
  <si>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</si>
  <si>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</si>
  <si>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</si>
  <si>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</si>
  <si>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</si>
  <si>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</si>
  <si>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</si>
  <si>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</si>
  <si>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</si>
  <si>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</si>
  <si>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</si>
  <si>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</si>
  <si>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</si>
  <si>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</si>
  <si>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</si>
  <si>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</si>
  <si>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</si>
  <si>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</si>
  <si>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</si>
  <si>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</si>
  <si>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</si>
  <si>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</si>
  <si>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</si>
  <si>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</si>
  <si>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</si>
  <si>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</si>
  <si>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</si>
  <si>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</si>
  <si>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</si>
  <si>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</si>
  <si>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</si>
  <si>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</si>
  <si>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</si>
  <si>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</si>
  <si>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</si>
  <si>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</si>
  <si>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</si>
  <si>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</si>
  <si>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</si>
  <si>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</si>
  <si>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</si>
  <si>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</si>
  <si>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</si>
  <si>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</si>
  <si>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</si>
  <si>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</si>
  <si>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</si>
  <si>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</si>
  <si>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</si>
  <si>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</si>
  <si>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</si>
  <si>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</si>
  <si>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</si>
  <si>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</si>
  <si>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</si>
  <si>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</si>
  <si>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</si>
  <si>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</si>
  <si>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</si>
  <si>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</si>
  <si>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</si>
  <si>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</si>
  <si>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</si>
  <si>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</si>
  <si>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</si>
  <si>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</si>
  <si>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</si>
  <si>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</si>
  <si>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</si>
  <si>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</si>
  <si>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</si>
  <si>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</si>
  <si>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</si>
  <si>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</si>
  <si>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</si>
  <si>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</si>
  <si>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</si>
  <si>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</si>
  <si>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</si>
  <si>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</si>
  <si>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</si>
  <si>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</si>
  <si>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</si>
  <si>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</si>
  <si>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</si>
  <si>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</si>
  <si>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</si>
  <si>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</si>
  <si>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</si>
  <si>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</si>
  <si>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</si>
  <si>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</si>
  <si>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</si>
  <si>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</si>
  <si>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</si>
  <si>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</si>
  <si>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</si>
  <si>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</si>
  <si>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</si>
  <si>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</si>
  <si>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</si>
  <si>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</si>
  <si>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</si>
  <si>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</si>
  <si>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</si>
  <si>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</si>
  <si>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</si>
  <si>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</si>
  <si>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</si>
  <si>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</si>
  <si>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</si>
  <si>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</si>
  <si>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</si>
  <si>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</si>
  <si>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</si>
  <si>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</si>
  <si>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</si>
  <si>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</si>
  <si>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</si>
  <si>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</si>
  <si>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</si>
  <si>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</si>
  <si>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</si>
  <si>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</si>
  <si>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</si>
  <si>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</si>
  <si>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</si>
  <si>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</si>
  <si>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</si>
  <si>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</si>
  <si>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</si>
  <si>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</si>
  <si>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</si>
  <si>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</si>
  <si>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</si>
  <si>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</si>
  <si>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</si>
  <si>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</si>
  <si>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</si>
  <si>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</si>
  <si>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</si>
  <si>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</si>
  <si>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</si>
  <si>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</si>
  <si>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</si>
  <si>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</si>
  <si>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</si>
  <si>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</si>
  <si>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</si>
  <si>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</si>
  <si>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</si>
  <si>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</si>
  <si>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</si>
  <si>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</si>
  <si>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</si>
  <si>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</si>
  <si>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</si>
  <si>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</si>
  <si>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</si>
  <si>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</si>
  <si>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</si>
  <si>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</si>
  <si>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</si>
  <si>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</si>
  <si>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</si>
  <si>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</si>
  <si>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</si>
  <si>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</si>
  <si>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</si>
  <si>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</si>
  <si>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</si>
  <si>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</si>
  <si>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</si>
  <si>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</si>
  <si>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</si>
  <si>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</si>
  <si>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</si>
  <si>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</si>
  <si>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</si>
  <si>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</si>
  <si>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</si>
  <si>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</si>
  <si>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</si>
  <si>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</si>
  <si>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</si>
  <si>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</si>
  <si>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</si>
  <si>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</si>
  <si>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</si>
  <si>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</si>
  <si>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</si>
  <si>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</si>
  <si>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</si>
  <si>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</si>
  <si>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</si>
  <si>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</si>
  <si>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</si>
  <si>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</si>
  <si>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</si>
  <si>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</si>
  <si>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</si>
  <si>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</si>
  <si>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</si>
  <si>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</si>
  <si>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</si>
  <si>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</si>
  <si>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</si>
  <si>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</si>
  <si>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</si>
  <si>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</si>
  <si>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</si>
  <si>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</si>
  <si>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</si>
  <si>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</si>
  <si>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</si>
  <si>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</si>
  <si>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</si>
  <si>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</si>
  <si>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</si>
  <si>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</si>
  <si>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</si>
  <si>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</si>
  <si>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</si>
  <si>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</si>
  <si>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</si>
  <si>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</si>
  <si>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</si>
  <si>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</si>
  <si>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</si>
  <si>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</si>
  <si>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</si>
  <si>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</si>
  <si>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</si>
  <si>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</si>
  <si>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</si>
  <si>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</si>
  <si>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</si>
  <si>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</si>
  <si>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</si>
  <si>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</si>
  <si>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</si>
  <si>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</si>
  <si>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</si>
  <si>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</si>
  <si>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</si>
  <si>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</si>
  <si>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</si>
  <si>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</si>
  <si>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</si>
  <si>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</si>
  <si>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</si>
  <si>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</si>
  <si>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</si>
  <si>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</si>
  <si>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</si>
  <si>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</si>
  <si>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</si>
  <si>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</si>
  <si>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</si>
  <si>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</si>
  <si>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</si>
  <si>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</si>
  <si>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</si>
  <si>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</si>
  <si>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</si>
  <si>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</si>
  <si>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</si>
  <si>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</si>
  <si>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</si>
  <si>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</si>
  <si>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</si>
  <si>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</si>
  <si>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</si>
  <si>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</si>
  <si>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</si>
  <si>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</si>
  <si>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</si>
  <si>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</si>
  <si>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</si>
  <si>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</si>
  <si>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</si>
  <si>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</si>
  <si>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</si>
  <si>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</si>
  <si>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</si>
  <si>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</si>
  <si>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</si>
  <si>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</si>
  <si>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</si>
  <si>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</si>
  <si>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</si>
  <si>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</si>
  <si>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</si>
  <si>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</si>
  <si>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</si>
  <si>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</si>
  <si>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</si>
  <si>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</si>
  <si>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</si>
  <si>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</si>
  <si>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</si>
  <si>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</si>
  <si>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</si>
  <si>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</si>
  <si>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</si>
  <si>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</si>
  <si>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</si>
  <si>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</si>
  <si>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</si>
  <si>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</si>
  <si>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</si>
  <si>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</si>
  <si>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</si>
  <si>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</si>
  <si>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</si>
  <si>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</si>
  <si>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</si>
  <si>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</si>
  <si>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</si>
  <si>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</si>
  <si>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</si>
  <si>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</si>
  <si>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</si>
  <si>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</si>
  <si>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</si>
  <si>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</si>
  <si>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</si>
  <si>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</si>
  <si>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</si>
  <si>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</si>
  <si>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</si>
  <si>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</si>
  <si>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</si>
  <si>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</si>
  <si>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</si>
  <si>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</si>
  <si>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</si>
  <si>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</si>
  <si>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</si>
  <si>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</si>
  <si>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</si>
  <si>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</si>
  <si>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</si>
  <si>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</si>
  <si>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</si>
  <si>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</si>
  <si>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</si>
  <si>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</si>
  <si>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</si>
  <si>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</si>
  <si>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</si>
  <si>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</si>
  <si>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</si>
  <si>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</si>
  <si>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</si>
  <si>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</si>
  <si>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</si>
  <si>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</si>
  <si>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</si>
  <si>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</si>
  <si>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</si>
  <si>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</si>
  <si>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</si>
  <si>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</si>
  <si>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</si>
  <si>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</si>
  <si>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</si>
  <si>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</si>
  <si>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</si>
  <si>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</si>
  <si>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</si>
  <si>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</si>
  <si>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</si>
  <si>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</si>
  <si>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</si>
  <si>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</si>
  <si>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</si>
  <si>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</si>
  <si>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</si>
  <si>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</si>
  <si>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</si>
  <si>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</si>
  <si>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</si>
  <si>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</si>
  <si>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</si>
  <si>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</si>
  <si>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</si>
  <si>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</si>
  <si>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</si>
  <si>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</si>
  <si>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</si>
  <si>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</si>
  <si>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</si>
  <si>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</si>
  <si>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</si>
  <si>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</si>
  <si>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</si>
  <si>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</si>
  <si>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</si>
  <si>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</si>
  <si>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</si>
  <si>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</si>
  <si>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</si>
  <si>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</si>
  <si>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</si>
  <si>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</si>
  <si>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</si>
  <si>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</si>
  <si>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</si>
  <si>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</si>
  <si>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</si>
  <si>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</si>
  <si>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</si>
  <si>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</si>
  <si>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</si>
  <si>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</si>
  <si>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</si>
  <si>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</si>
  <si>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</si>
  <si>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</si>
  <si>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</si>
  <si>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</si>
  <si>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</si>
  <si>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</si>
  <si>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</si>
  <si>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</si>
  <si>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</si>
  <si>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</si>
  <si>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</si>
  <si>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</si>
  <si>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</si>
  <si>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</si>
  <si>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</si>
  <si>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</si>
  <si>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</si>
  <si>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</si>
  <si>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</si>
  <si>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</si>
  <si>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</si>
  <si>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</si>
  <si>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</si>
  <si>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</si>
  <si>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</si>
  <si>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</si>
  <si>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</si>
  <si>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</si>
  <si>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</si>
  <si>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</si>
  <si>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</si>
  <si>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</si>
  <si>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</si>
  <si>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</si>
  <si>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</si>
  <si>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</si>
  <si>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</si>
  <si>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</si>
  <si>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</si>
  <si>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</si>
  <si>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</si>
  <si>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</si>
  <si>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</si>
  <si>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</si>
  <si>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</si>
  <si>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</si>
  <si>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</si>
  <si>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</si>
  <si>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</si>
  <si>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</si>
  <si>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</si>
  <si>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</si>
  <si>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</si>
  <si>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</si>
  <si>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</si>
  <si>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</si>
  <si>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</si>
  <si>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</si>
  <si>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</si>
  <si>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</si>
  <si>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</si>
  <si>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</si>
  <si>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</si>
  <si>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</si>
  <si>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</si>
  <si>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</si>
  <si>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</si>
  <si>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</si>
  <si>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</si>
  <si>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</si>
  <si>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</si>
  <si>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</si>
  <si>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</si>
  <si>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</si>
  <si>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</si>
  <si>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</si>
  <si>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</si>
  <si>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</si>
  <si>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</si>
  <si>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</si>
  <si>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</si>
  <si>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</si>
  <si>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</si>
  <si>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</si>
  <si>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</si>
  <si>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</si>
  <si>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</si>
  <si>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</si>
  <si>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</si>
  <si>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</si>
  <si>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</si>
  <si>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</si>
  <si>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</si>
  <si>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</si>
  <si>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</si>
  <si>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</si>
  <si>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</si>
  <si>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</si>
  <si>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</si>
  <si>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</si>
  <si>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</si>
  <si>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</si>
  <si>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</si>
  <si>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</si>
  <si>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</si>
  <si>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</si>
  <si>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</si>
  <si>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</si>
  <si>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</si>
  <si>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</si>
  <si>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</si>
  <si>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</si>
  <si>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</si>
  <si>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</si>
  <si>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</si>
  <si>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</si>
  <si>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</si>
  <si>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</si>
  <si>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</si>
  <si>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</si>
  <si>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</si>
  <si>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</si>
  <si>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</si>
  <si>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</si>
  <si>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</si>
  <si>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</si>
  <si>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</si>
  <si>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</si>
  <si>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</si>
  <si>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</si>
  <si>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</si>
  <si>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</si>
  <si>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</si>
  <si>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</si>
  <si>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</si>
  <si>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</si>
  <si>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</si>
  <si>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</si>
  <si>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</si>
  <si>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</si>
  <si>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</si>
  <si>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</si>
  <si>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</si>
  <si>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</si>
  <si>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</si>
  <si>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</si>
  <si>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</si>
  <si>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</si>
  <si>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</si>
  <si>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</si>
  <si>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</si>
  <si>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</si>
  <si>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</si>
  <si>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</si>
  <si>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</si>
  <si>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</si>
  <si>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</si>
  <si>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</si>
  <si>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</si>
  <si>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</si>
  <si>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</si>
  <si>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</si>
  <si>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</si>
  <si>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</si>
  <si>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</si>
  <si>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</si>
  <si>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</si>
  <si>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</si>
  <si>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</si>
  <si>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</si>
  <si>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</si>
  <si>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</si>
  <si>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</si>
  <si>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</si>
  <si>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</si>
  <si>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</si>
  <si>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</si>
  <si>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</si>
  <si>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</si>
  <si>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</si>
  <si>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</si>
  <si>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</si>
  <si>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</si>
  <si>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</si>
  <si>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</si>
  <si>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</si>
  <si>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</si>
  <si>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</si>
  <si>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</si>
  <si>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</si>
  <si>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</si>
  <si>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</si>
  <si>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</si>
  <si>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</si>
  <si>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</si>
  <si>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</si>
  <si>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</si>
  <si>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</si>
  <si>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</si>
  <si>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</si>
  <si>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</si>
  <si>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</si>
  <si>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</si>
  <si>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</si>
  <si>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</si>
  <si>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</si>
  <si>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</si>
  <si>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</si>
  <si>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</si>
  <si>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</si>
  <si>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</si>
  <si>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</si>
  <si>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</si>
  <si>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</si>
  <si>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</si>
  <si>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</si>
  <si>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</si>
  <si>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</si>
  <si>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</si>
  <si>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</si>
  <si>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</si>
  <si>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</si>
  <si>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</si>
  <si>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</si>
  <si>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</si>
  <si>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</si>
  <si>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</si>
  <si>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</si>
  <si>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</si>
  <si>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</si>
  <si>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</si>
  <si>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</si>
  <si>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</si>
  <si>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</si>
  <si>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</si>
  <si>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</si>
  <si>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</si>
  <si>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</si>
  <si>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</si>
  <si>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</si>
  <si>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</si>
  <si>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</si>
  <si>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</si>
  <si>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</si>
  <si>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</si>
  <si>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</si>
  <si>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</si>
  <si>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</si>
  <si>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</si>
  <si>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</si>
  <si>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</si>
  <si>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</si>
  <si>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</si>
  <si>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</si>
  <si>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</si>
  <si>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</si>
  <si>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</si>
  <si>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</si>
  <si>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</si>
  <si>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</si>
  <si>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</si>
  <si>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</si>
  <si>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</si>
  <si>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</si>
  <si>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</si>
  <si>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</si>
  <si>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</si>
  <si>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</si>
  <si>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</si>
  <si>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</si>
  <si>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</si>
  <si>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</si>
  <si>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</si>
  <si>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</si>
  <si>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</si>
  <si>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</si>
  <si>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</si>
  <si>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</si>
  <si>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</si>
  <si>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</si>
  <si>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</si>
  <si>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</si>
  <si>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</si>
  <si>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</si>
  <si>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</si>
  <si>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</si>
  <si>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</si>
  <si>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</si>
  <si>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</si>
  <si>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</si>
  <si>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</si>
  <si>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</si>
  <si>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</si>
  <si>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</si>
  <si>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</si>
  <si>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</si>
  <si>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</si>
  <si>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</si>
  <si>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</si>
  <si>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</si>
  <si>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</si>
  <si>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</si>
  <si>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</si>
  <si>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</si>
  <si>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</si>
  <si>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</si>
  <si>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</si>
  <si>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</si>
  <si>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</si>
  <si>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</si>
  <si>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</si>
  <si>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</si>
  <si>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</si>
  <si>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</si>
  <si>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</si>
  <si>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</si>
  <si>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</si>
  <si>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</si>
  <si>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</si>
  <si>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</si>
  <si>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</si>
  <si>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</si>
  <si>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</si>
  <si>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</si>
  <si>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</si>
  <si>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</si>
  <si>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</si>
  <si>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</si>
  <si>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</si>
  <si>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</si>
  <si>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</si>
  <si>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</si>
  <si>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</si>
  <si>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</si>
  <si>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</si>
  <si>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</si>
  <si>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</si>
  <si>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</si>
  <si>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</si>
  <si>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</si>
  <si>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</si>
  <si>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</si>
  <si>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</si>
  <si>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</si>
  <si>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</si>
  <si>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</si>
  <si>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</si>
  <si>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</si>
  <si>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</si>
  <si>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</si>
  <si>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</si>
  <si>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</si>
  <si>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</si>
  <si>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</si>
  <si>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</si>
  <si>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</si>
  <si>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</si>
  <si>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</si>
  <si>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</si>
  <si>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</si>
  <si>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</si>
  <si>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</si>
  <si>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</si>
  <si>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</si>
  <si>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</si>
  <si>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</si>
  <si>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</si>
  <si>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</si>
  <si>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</si>
  <si>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</si>
  <si>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</si>
  <si>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</si>
  <si>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</si>
  <si>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</si>
  <si>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</si>
  <si>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</si>
  <si>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</si>
  <si>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</si>
  <si>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</si>
  <si>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</si>
  <si>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</si>
  <si>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</si>
  <si>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</si>
  <si>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</si>
  <si>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</si>
  <si>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</si>
  <si>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</si>
  <si>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</si>
  <si>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</si>
  <si>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</si>
  <si>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</si>
  <si>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</si>
  <si>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</si>
  <si>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</si>
  <si>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</si>
  <si>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</si>
  <si>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</si>
  <si>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</si>
  <si>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</si>
  <si>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</si>
  <si>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</si>
  <si>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</si>
  <si>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</si>
  <si>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</si>
  <si>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</si>
  <si>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</si>
  <si>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</si>
  <si>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</si>
  <si>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</si>
  <si>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</si>
  <si>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</si>
  <si>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</si>
  <si>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</si>
  <si>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</si>
  <si>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</si>
  <si>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</si>
  <si>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</si>
  <si>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</si>
  <si>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</si>
  <si>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</si>
  <si>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</si>
  <si>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</si>
  <si>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</si>
  <si>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</si>
  <si>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</si>
  <si>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</si>
  <si>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</si>
  <si>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</si>
  <si>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</si>
  <si>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</si>
  <si>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</si>
  <si>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</si>
  <si>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</si>
  <si>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</si>
  <si>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</si>
  <si>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</si>
  <si>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</si>
  <si>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</si>
  <si>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</si>
  <si>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</si>
  <si>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</si>
  <si>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</si>
  <si>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</si>
  <si>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</si>
  <si>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</si>
  <si>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</si>
  <si>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</si>
  <si>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</si>
  <si>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</si>
  <si>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</si>
  <si>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</si>
  <si>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</si>
  <si>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</si>
  <si>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</si>
  <si>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</si>
  <si>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</si>
  <si>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</si>
  <si>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</si>
  <si>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</si>
  <si>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</si>
  <si>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</si>
  <si>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</si>
  <si>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</si>
  <si>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</si>
  <si>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</si>
  <si>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</si>
  <si>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</si>
  <si>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</si>
  <si>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</si>
  <si>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</si>
  <si>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</si>
  <si>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</si>
  <si>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</si>
  <si>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</si>
  <si>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</si>
  <si>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</si>
  <si>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</si>
  <si>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</si>
  <si>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</si>
  <si>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</si>
  <si>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</si>
  <si>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</si>
  <si>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</si>
  <si>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</si>
  <si>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</si>
  <si>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</si>
  <si>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</si>
  <si>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</si>
  <si>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</si>
  <si>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</si>
  <si>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</si>
  <si>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</si>
  <si>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</si>
  <si>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</si>
  <si>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</si>
  <si>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</si>
  <si>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</si>
  <si>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</si>
  <si>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</si>
  <si>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</si>
  <si>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</si>
  <si>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</si>
  <si>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</si>
  <si>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</si>
  <si>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</si>
  <si>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</si>
  <si>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</si>
  <si>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</si>
  <si>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</si>
  <si>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</si>
  <si>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</si>
  <si>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</si>
  <si>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</si>
  <si>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</si>
  <si>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</si>
  <si>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</si>
  <si>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</si>
  <si>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</si>
  <si>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</si>
  <si>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</si>
  <si>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</si>
  <si>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</si>
  <si>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</si>
  <si>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</si>
  <si>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</si>
  <si>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</si>
  <si>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</si>
  <si>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</si>
  <si>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</si>
  <si>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</si>
  <si>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</si>
  <si>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</si>
  <si>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</si>
  <si>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</si>
  <si>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</si>
  <si>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</si>
  <si>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</si>
  <si>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</si>
  <si>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</si>
  <si>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</si>
  <si>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</si>
  <si>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</si>
  <si>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</si>
  <si>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</si>
  <si>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</si>
  <si>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</si>
  <si>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</si>
  <si>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</si>
  <si>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</si>
  <si>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</si>
  <si>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</si>
  <si>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</si>
  <si>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</si>
  <si>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</si>
  <si>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</si>
  <si>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</si>
  <si>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</si>
  <si>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</si>
  <si>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</si>
  <si>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</si>
  <si>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</si>
  <si>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</si>
  <si>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</si>
  <si>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</si>
  <si>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</si>
  <si>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</si>
  <si>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</si>
  <si>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</si>
  <si>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</si>
  <si>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</si>
  <si>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</si>
  <si>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</si>
  <si>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</si>
  <si>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</si>
  <si>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</si>
  <si>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</si>
  <si>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</si>
  <si>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</si>
  <si>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</si>
  <si>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</si>
  <si>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</si>
  <si>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</si>
  <si>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</si>
  <si>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</si>
  <si>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</si>
  <si>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</si>
  <si>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</si>
  <si>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</si>
  <si>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</si>
  <si>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</si>
  <si>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</si>
  <si>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</si>
  <si>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</si>
  <si>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</si>
  <si>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</si>
  <si>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</si>
  <si>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</si>
  <si>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</si>
  <si>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</si>
  <si>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</si>
  <si>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</si>
  <si>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</si>
  <si>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</si>
  <si>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</si>
  <si>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</si>
  <si>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</si>
  <si>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</si>
  <si>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</si>
  <si>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</si>
  <si>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</si>
  <si>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</si>
  <si>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</si>
  <si>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</si>
  <si>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</si>
  <si>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</si>
  <si>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</si>
  <si>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</si>
  <si>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</si>
  <si>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</si>
  <si>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</si>
  <si>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</si>
  <si>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</si>
  <si>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</si>
  <si>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</si>
  <si>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</si>
  <si>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</si>
  <si>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</si>
  <si>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</si>
  <si>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</si>
  <si>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</si>
  <si>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</si>
  <si>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</si>
  <si>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</si>
  <si>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</si>
  <si>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</si>
  <si>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</si>
  <si>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</si>
  <si>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</si>
  <si>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</si>
  <si>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</si>
  <si>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</si>
  <si>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</si>
  <si>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</si>
  <si>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</si>
  <si>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</si>
  <si>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</si>
  <si>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</si>
  <si>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</si>
  <si>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</si>
  <si>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</si>
  <si>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</si>
  <si>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</si>
  <si>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</si>
  <si>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</si>
  <si>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</si>
  <si>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</si>
  <si>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</si>
  <si>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</si>
  <si>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</si>
  <si>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</si>
  <si>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</si>
  <si>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</si>
  <si>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</si>
  <si>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</si>
  <si>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</si>
  <si>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</si>
  <si>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</si>
  <si>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</si>
  <si>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</si>
  <si>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</si>
  <si>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</si>
  <si>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</si>
  <si>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</si>
  <si>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</si>
  <si>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</si>
  <si>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</si>
  <si>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</si>
  <si>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</si>
  <si>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</si>
  <si>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</si>
  <si>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</si>
  <si>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</si>
  <si>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</si>
  <si>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</si>
  <si>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</si>
  <si>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</si>
  <si>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</si>
  <si>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</si>
  <si>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</si>
  <si>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</si>
  <si>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</si>
  <si>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</si>
  <si>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</si>
  <si>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</si>
  <si>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</si>
  <si>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</si>
  <si>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</si>
  <si>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</si>
  <si>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</si>
  <si>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</si>
  <si>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</si>
  <si>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</si>
  <si>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</si>
  <si>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</si>
  <si>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</si>
  <si>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</si>
  <si>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</si>
  <si>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</si>
  <si>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</si>
  <si>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</si>
  <si>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</si>
  <si>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</si>
  <si>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</si>
  <si>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</si>
  <si>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</si>
  <si>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</si>
  <si>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</si>
  <si>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</si>
  <si>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</si>
  <si>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</si>
  <si>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</si>
  <si>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</si>
  <si>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</si>
  <si>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</si>
  <si>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</si>
  <si>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</si>
  <si>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</si>
  <si>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</si>
  <si>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</si>
  <si>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</si>
  <si>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</si>
  <si>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</si>
  <si>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</si>
  <si>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</si>
  <si>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</si>
  <si>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</si>
  <si>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</si>
  <si>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</si>
  <si>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</si>
  <si>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</si>
  <si>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</si>
  <si>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</si>
  <si>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</si>
  <si>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</si>
  <si>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</si>
  <si>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</si>
  <si>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</si>
  <si>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</si>
  <si>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</si>
  <si>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</si>
  <si>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</si>
  <si>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</si>
  <si>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</si>
  <si>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</si>
  <si>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</si>
  <si>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</si>
  <si>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</si>
  <si>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</si>
  <si>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</si>
  <si>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</si>
  <si>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</si>
  <si>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</si>
  <si>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</si>
  <si>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</si>
  <si>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</si>
  <si>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</si>
  <si>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</si>
  <si>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</si>
  <si>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</si>
  <si>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</si>
  <si>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</si>
  <si>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</si>
  <si>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</si>
  <si>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</si>
  <si>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</si>
  <si>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</si>
  <si>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</si>
  <si>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</si>
  <si>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</si>
  <si>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</si>
  <si>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</si>
  <si>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</si>
  <si>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</si>
  <si>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</si>
  <si>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</si>
  <si>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</si>
  <si>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</si>
  <si>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</si>
  <si>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</si>
  <si>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</si>
  <si>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</si>
  <si>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</si>
  <si>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</si>
  <si>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</si>
  <si>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</si>
  <si>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</si>
  <si>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</si>
  <si>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</si>
  <si>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</si>
  <si>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</si>
  <si>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</si>
  <si>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</si>
  <si>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</si>
  <si>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</si>
  <si>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</si>
  <si>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</si>
  <si>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</si>
  <si>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</si>
  <si>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</si>
  <si>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</si>
  <si>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</si>
  <si>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</si>
  <si>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</si>
  <si>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</si>
  <si>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</si>
  <si>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</si>
  <si>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</si>
  <si>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</si>
  <si>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</si>
  <si>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</si>
  <si>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</si>
  <si>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</si>
  <si>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</si>
  <si>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</si>
  <si>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</si>
  <si>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</si>
  <si>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</si>
  <si>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</si>
  <si>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</si>
  <si>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</si>
  <si>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</si>
  <si>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</si>
  <si>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</si>
  <si>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</si>
  <si>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</si>
  <si>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</si>
  <si>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</si>
  <si>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</si>
  <si>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</si>
  <si>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</si>
  <si>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</si>
  <si>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</si>
  <si>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</si>
  <si>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</si>
  <si>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</si>
  <si>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</si>
  <si>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</si>
  <si>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</si>
  <si>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</si>
  <si>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</si>
  <si>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</si>
  <si>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</si>
  <si>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</si>
  <si>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</si>
  <si>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</si>
  <si>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</si>
  <si>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</si>
  <si>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</si>
  <si>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</si>
  <si>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</si>
  <si>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</si>
  <si>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</si>
  <si>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</si>
  <si>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</si>
  <si>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</si>
  <si>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</si>
  <si>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</si>
  <si>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</si>
  <si>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</si>
  <si>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</si>
  <si>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</si>
  <si>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</si>
  <si>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</si>
  <si>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</si>
  <si>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</si>
  <si>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</si>
  <si>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</si>
  <si>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</si>
  <si>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</si>
  <si>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</si>
  <si>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</si>
  <si>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</si>
  <si>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</si>
  <si>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</si>
  <si>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</si>
  <si>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</si>
  <si>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</si>
  <si>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</si>
  <si>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</si>
  <si>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</si>
  <si>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</si>
  <si>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</si>
  <si>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</si>
  <si>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</si>
  <si>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</si>
  <si>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</si>
  <si>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</si>
  <si>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</si>
  <si>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</si>
  <si>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</si>
  <si>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</si>
  <si>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</si>
  <si>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</si>
  <si>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</si>
  <si>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</si>
  <si>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</si>
  <si>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</si>
  <si>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</si>
  <si>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</si>
  <si>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</si>
  <si>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</si>
  <si>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</si>
  <si>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</si>
  <si>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</si>
  <si>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</si>
  <si>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</si>
  <si>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</si>
  <si>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</si>
  <si>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</si>
  <si>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</si>
  <si>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</si>
  <si>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</si>
  <si>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</si>
  <si>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</si>
  <si>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</si>
  <si>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</si>
  <si>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</si>
  <si>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</si>
  <si>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</si>
  <si>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</si>
  <si>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</si>
  <si>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</si>
  <si>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</si>
  <si>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</si>
  <si>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</si>
  <si>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</si>
  <si>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</si>
  <si>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</si>
  <si>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</si>
  <si>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</si>
  <si>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</si>
  <si>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</si>
  <si>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</si>
  <si>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</si>
  <si>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</si>
  <si>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</si>
  <si>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</si>
  <si>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</si>
  <si>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</si>
  <si>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</si>
  <si>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</si>
  <si>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</si>
  <si>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</si>
  <si>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</si>
  <si>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</si>
  <si>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</si>
  <si>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</si>
  <si>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</si>
  <si>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</si>
  <si>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</si>
  <si>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</si>
  <si>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</si>
  <si>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</si>
  <si>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</si>
  <si>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</si>
  <si>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</si>
  <si>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</si>
  <si>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</si>
  <si>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</si>
  <si>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</si>
  <si>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</si>
  <si>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</si>
  <si>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</si>
  <si>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</si>
  <si>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</si>
  <si>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</si>
  <si>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</si>
  <si>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</si>
  <si>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</si>
  <si>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</si>
  <si>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</si>
  <si>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</si>
  <si>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</si>
  <si>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</si>
  <si>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</si>
  <si>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</si>
  <si>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</si>
  <si>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</si>
  <si>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</si>
  <si>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</si>
  <si>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</si>
  <si>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</si>
  <si>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</si>
  <si>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</si>
  <si>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</si>
  <si>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</si>
  <si>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</si>
  <si>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</si>
  <si>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</si>
  <si>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</si>
  <si>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</si>
  <si>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</si>
  <si>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</si>
  <si>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</si>
  <si>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</si>
  <si>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</si>
  <si>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</si>
  <si>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</si>
  <si>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</si>
  <si>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</si>
  <si>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</si>
  <si>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</si>
  <si>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</si>
  <si>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</si>
  <si>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</si>
  <si>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</si>
  <si>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</si>
  <si>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</si>
  <si>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</si>
  <si>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</si>
  <si>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</si>
  <si>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</si>
  <si>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</si>
  <si>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</si>
  <si>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</si>
  <si>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</si>
  <si>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</si>
  <si>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</si>
  <si>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</si>
  <si>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</si>
  <si>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</si>
  <si>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</si>
  <si>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</si>
  <si>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</si>
  <si>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</si>
  <si>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</si>
  <si>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</si>
  <si>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</si>
  <si>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</si>
  <si>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</si>
  <si>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</si>
  <si>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</si>
  <si>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</si>
  <si>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</si>
  <si>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</si>
  <si>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</si>
  <si>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</si>
  <si>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</si>
  <si>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</si>
  <si>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</si>
  <si>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</si>
  <si>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</si>
  <si>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</si>
  <si>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</si>
  <si>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</si>
  <si>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</si>
  <si>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</si>
  <si>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</si>
  <si>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</si>
  <si>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</si>
  <si>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</si>
  <si>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</si>
  <si>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</si>
  <si>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</si>
  <si>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</si>
  <si>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</si>
  <si>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</si>
  <si>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</si>
  <si>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</si>
  <si>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</si>
  <si>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</si>
  <si>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</si>
  <si>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</si>
  <si>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</si>
  <si>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</si>
  <si>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</si>
  <si>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</si>
  <si>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</si>
  <si>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</si>
  <si>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</si>
  <si>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</si>
  <si>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</si>
  <si>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</si>
  <si>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</si>
  <si>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</si>
  <si>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</si>
  <si>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</si>
  <si>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</si>
  <si>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</si>
  <si>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</si>
  <si>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</si>
  <si>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</si>
  <si>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</si>
  <si>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</si>
  <si>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</si>
  <si>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</si>
  <si>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</si>
  <si>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</si>
  <si>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</si>
  <si>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</si>
  <si>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</si>
  <si>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</si>
  <si>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</si>
  <si>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</si>
  <si>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</si>
  <si>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</si>
  <si>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</si>
  <si>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</si>
  <si>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</si>
  <si>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</si>
  <si>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</si>
  <si>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</si>
  <si>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</si>
  <si>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</si>
  <si>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</si>
  <si>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</si>
  <si>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</si>
  <si>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</si>
  <si>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</si>
  <si>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</si>
  <si>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</si>
  <si>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</si>
  <si>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</si>
  <si>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</si>
  <si>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</si>
  <si>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</si>
  <si>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</si>
  <si>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</si>
  <si>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</si>
  <si>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</si>
  <si>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</si>
  <si>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</si>
  <si>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</si>
  <si>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</si>
  <si>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</si>
  <si>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</si>
  <si>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</si>
  <si>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</si>
  <si>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</si>
  <si>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</si>
  <si>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</si>
  <si>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</si>
  <si>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</si>
  <si>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</si>
  <si>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</si>
  <si>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</si>
  <si>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</si>
  <si>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</si>
  <si>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</si>
  <si>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</si>
  <si>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</si>
  <si>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</si>
  <si>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</si>
  <si>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</si>
  <si>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</si>
  <si>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</si>
  <si>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</si>
  <si>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</si>
  <si>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</si>
  <si>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</si>
  <si>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</si>
  <si>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</si>
  <si>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</si>
  <si>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</si>
  <si>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</si>
  <si>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</si>
  <si>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</si>
  <si>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</si>
  <si>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</si>
  <si>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</si>
  <si>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</si>
  <si>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</si>
  <si>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</si>
  <si>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</si>
  <si>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</si>
  <si>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</si>
  <si>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</si>
  <si>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</si>
  <si>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</si>
  <si>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</si>
  <si>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</si>
  <si>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</si>
  <si>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</si>
  <si>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</si>
  <si>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</si>
  <si>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</si>
  <si>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</si>
  <si>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</si>
  <si>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</si>
  <si>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</si>
  <si>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</si>
  <si>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</si>
  <si>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</si>
  <si>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</si>
  <si>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</si>
  <si>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</si>
  <si>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</si>
  <si>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</si>
  <si>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</si>
  <si>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</si>
  <si>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</si>
  <si>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</si>
  <si>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</si>
  <si>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</si>
  <si>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</si>
  <si>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</si>
  <si>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</si>
  <si>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</si>
  <si>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</si>
  <si>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</si>
  <si>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</si>
  <si>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</si>
  <si>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</si>
  <si>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</si>
  <si>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</si>
  <si>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</si>
  <si>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</si>
  <si>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</si>
  <si>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</si>
  <si>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</si>
  <si>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</si>
  <si>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</si>
  <si>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</si>
  <si>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</si>
  <si>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</si>
  <si>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</si>
  <si>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</si>
  <si>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</si>
  <si>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</si>
  <si>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</si>
  <si>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</si>
  <si>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</si>
  <si>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</si>
  <si>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</si>
  <si>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</si>
  <si>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</si>
  <si>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</si>
  <si>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</si>
  <si>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</si>
  <si>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</si>
  <si>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</si>
  <si>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</si>
  <si>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</si>
  <si>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</si>
  <si>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</si>
  <si>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</si>
  <si>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</si>
  <si>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</si>
  <si>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</si>
  <si>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</si>
  <si>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</si>
  <si>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</si>
  <si>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</si>
  <si>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</si>
  <si>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</si>
  <si>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</si>
  <si>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</si>
  <si>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</si>
  <si>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</si>
  <si>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</si>
  <si>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</si>
  <si>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</si>
  <si>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</si>
  <si>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</si>
  <si>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</si>
  <si>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</si>
  <si>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</si>
  <si>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</si>
  <si>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</si>
  <si>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</si>
  <si>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</si>
  <si>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</si>
  <si>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</si>
  <si>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</si>
  <si>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</si>
  <si>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</si>
  <si>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</si>
  <si>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</si>
  <si>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</si>
  <si>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</si>
  <si>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</si>
  <si>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</si>
  <si>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</si>
  <si>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</si>
  <si>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</si>
  <si>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</si>
  <si>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</si>
  <si>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</si>
  <si>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</si>
  <si>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</si>
  <si>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</si>
  <si>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</si>
  <si>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</si>
  <si>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</si>
  <si>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</si>
  <si>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</si>
  <si>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</si>
  <si>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</si>
  <si>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</si>
  <si>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</si>
  <si>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</si>
  <si>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</si>
  <si>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</si>
  <si>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</si>
  <si>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</si>
  <si>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</si>
  <si>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</si>
  <si>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</si>
  <si>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</si>
  <si>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</si>
  <si>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</si>
  <si>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</si>
  <si>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</si>
  <si>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</si>
  <si>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</si>
  <si>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</si>
  <si>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</si>
  <si>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</si>
  <si>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</si>
  <si>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</si>
  <si>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</si>
  <si>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</si>
  <si>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</si>
  <si>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</si>
  <si>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</si>
  <si>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</si>
  <si>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</si>
  <si>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</si>
  <si>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</si>
  <si>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</si>
  <si>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</si>
  <si>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</si>
  <si>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</si>
  <si>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</si>
  <si>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</si>
  <si>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</si>
  <si>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</si>
  <si>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</si>
  <si>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</si>
  <si>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</si>
  <si>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</si>
  <si>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</si>
  <si>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</si>
  <si>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</si>
  <si>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</si>
  <si>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</si>
  <si>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</si>
  <si>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</si>
  <si>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</si>
  <si>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</si>
  <si>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</si>
  <si>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</si>
  <si>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</si>
  <si>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</si>
  <si>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</si>
  <si>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</si>
  <si>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</si>
  <si>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</si>
  <si>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</si>
  <si>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</si>
  <si>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</si>
  <si>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</si>
  <si>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</si>
  <si>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</si>
  <si>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</si>
  <si>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</si>
  <si>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</si>
  <si>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</si>
  <si>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</si>
  <si>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</si>
  <si>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</si>
  <si>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</si>
  <si>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</si>
  <si>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</si>
  <si>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</si>
  <si>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</si>
  <si>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</si>
  <si>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</si>
  <si>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</si>
  <si>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</si>
  <si>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</si>
  <si>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</si>
  <si>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</si>
  <si>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</si>
  <si>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</si>
  <si>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</si>
  <si>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</si>
  <si>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</si>
  <si>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</si>
  <si>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</si>
  <si>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</si>
  <si>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</si>
  <si>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</si>
  <si>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</si>
  <si>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</si>
  <si>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</si>
  <si>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</si>
  <si>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</si>
  <si>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</si>
  <si>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</si>
  <si>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</si>
  <si>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</si>
  <si>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</si>
  <si>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</si>
  <si>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</si>
  <si>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</si>
  <si>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</si>
  <si>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</si>
  <si>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</si>
  <si>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</si>
  <si>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</si>
  <si>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</si>
  <si>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</si>
  <si>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</si>
  <si>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</si>
  <si>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</si>
  <si>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</si>
  <si>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</si>
  <si>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</si>
  <si>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</si>
  <si>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</si>
  <si>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</si>
  <si>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</si>
  <si>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</si>
  <si>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</si>
  <si>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</si>
  <si>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</si>
  <si>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</si>
  <si>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</si>
  <si>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</si>
  <si>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</si>
  <si>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</si>
  <si>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</si>
  <si>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</si>
  <si>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</si>
  <si>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</si>
  <si>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</si>
  <si>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</si>
  <si>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</si>
  <si>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</si>
  <si>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</si>
  <si>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</si>
  <si>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</si>
  <si>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</si>
  <si>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</si>
  <si>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</si>
  <si>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</si>
  <si>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</si>
  <si>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</si>
  <si>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</si>
  <si>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</si>
  <si>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</si>
  <si>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</si>
  <si>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</si>
  <si>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</si>
  <si>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</si>
  <si>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</si>
  <si>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</si>
  <si>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</si>
  <si>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</si>
  <si>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</si>
  <si>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</si>
  <si>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</si>
  <si>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</si>
  <si>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</si>
  <si>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</si>
  <si>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</si>
  <si>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</si>
  <si>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</si>
  <si>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</si>
  <si>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</si>
  <si>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</si>
  <si>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</si>
  <si>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</si>
  <si>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</si>
  <si>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</si>
  <si>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</si>
  <si>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</si>
  <si>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</si>
  <si>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</si>
  <si>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</si>
  <si>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</si>
  <si>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</si>
  <si>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</si>
  <si>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</si>
  <si>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</si>
  <si>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</si>
  <si>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</si>
  <si>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</si>
  <si>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</si>
  <si>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</si>
  <si>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</si>
  <si>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</si>
  <si>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</si>
  <si>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</si>
  <si>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</si>
  <si>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</si>
  <si>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</si>
  <si>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</si>
  <si>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</si>
  <si>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</si>
  <si>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</si>
  <si>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</si>
  <si>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</si>
  <si>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</si>
  <si>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</si>
  <si>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</si>
  <si>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</si>
  <si>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</si>
  <si>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</si>
  <si>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</si>
  <si>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</si>
  <si>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</si>
  <si>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</si>
  <si>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</si>
  <si>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</si>
  <si>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</si>
  <si>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</si>
  <si>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</si>
  <si>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</si>
  <si>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</si>
  <si>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</si>
  <si>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</si>
  <si>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</si>
  <si>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</si>
  <si>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</si>
  <si>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</si>
  <si>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</si>
  <si>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</si>
  <si>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</si>
  <si>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</si>
  <si>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</si>
  <si>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</si>
  <si>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</si>
  <si>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</si>
  <si>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</si>
  <si>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</si>
  <si>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</si>
  <si>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</si>
  <si>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</si>
  <si>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</si>
  <si>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</si>
  <si>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</si>
  <si>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</si>
  <si>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</si>
  <si>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</si>
  <si>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</si>
  <si>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</si>
  <si>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</si>
  <si>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</si>
  <si>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</si>
  <si>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</si>
  <si>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</si>
  <si>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</si>
  <si>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</si>
  <si>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</si>
  <si>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</si>
  <si>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</si>
  <si>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</si>
  <si>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</si>
  <si>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</si>
  <si>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</si>
  <si>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</si>
  <si>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</si>
  <si>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</si>
  <si>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</si>
  <si>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</si>
  <si>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</si>
  <si>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</si>
  <si>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</si>
  <si>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</si>
  <si>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</si>
  <si>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</si>
  <si>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</si>
  <si>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</si>
  <si>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</si>
  <si>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</si>
  <si>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</si>
  <si>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</si>
  <si>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</si>
  <si>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</si>
  <si>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</si>
  <si>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</si>
  <si>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</si>
  <si>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</si>
  <si>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</si>
  <si>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</si>
  <si>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</si>
  <si>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</si>
  <si>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</si>
  <si>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</si>
  <si>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</si>
  <si>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</si>
  <si>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</si>
  <si>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</si>
  <si>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</si>
  <si>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</si>
  <si>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</si>
  <si>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</si>
  <si>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</si>
  <si>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</si>
  <si>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</si>
  <si>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</si>
  <si>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</si>
  <si>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</si>
  <si>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</si>
  <si>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</si>
  <si>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</si>
  <si>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</si>
  <si>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</si>
  <si>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</si>
  <si>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</si>
  <si>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</si>
  <si>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</si>
  <si>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</si>
  <si>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</si>
  <si>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</si>
  <si>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</si>
  <si>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</si>
  <si>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</si>
  <si>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</si>
  <si>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</si>
  <si>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</si>
  <si>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</si>
  <si>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</si>
  <si>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</si>
  <si>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</si>
  <si>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</si>
  <si>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</si>
  <si>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</si>
  <si>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</si>
  <si>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</si>
  <si>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</si>
  <si>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</si>
  <si>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</si>
  <si>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</si>
  <si>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</si>
  <si>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</si>
  <si>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</si>
  <si>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</si>
  <si>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</si>
  <si>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</si>
  <si>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</si>
  <si>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</si>
  <si>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</si>
  <si>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</si>
  <si>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</si>
  <si>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</si>
  <si>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</si>
  <si>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</si>
  <si>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</si>
  <si>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</si>
  <si>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</si>
  <si>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</si>
  <si>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</si>
  <si>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</si>
  <si>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</si>
  <si>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</si>
  <si>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</si>
  <si>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</si>
  <si>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</si>
  <si>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</si>
  <si>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</si>
  <si>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</si>
  <si>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</si>
  <si>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</si>
  <si>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</si>
  <si>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</si>
  <si>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</si>
  <si>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</si>
  <si>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</si>
  <si>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</si>
  <si>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</si>
  <si>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</si>
  <si>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</si>
  <si>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</si>
  <si>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</si>
  <si>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</si>
  <si>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</si>
  <si>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</si>
  <si>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</si>
  <si>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</si>
  <si>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</si>
  <si>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</si>
  <si>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</si>
  <si>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</si>
  <si>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</si>
  <si>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</si>
  <si>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</si>
  <si>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</si>
  <si>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</si>
  <si>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</si>
  <si>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</si>
  <si>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</si>
  <si>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</si>
  <si>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</si>
  <si>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</si>
  <si>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</si>
  <si>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</si>
  <si>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</si>
  <si>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</si>
  <si>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</si>
  <si>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</si>
  <si>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</si>
  <si>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</si>
  <si>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</si>
  <si>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</si>
  <si>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</si>
  <si>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</si>
  <si>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</si>
  <si>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</si>
  <si>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</si>
  <si>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</si>
  <si>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</si>
  <si>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</si>
  <si>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</si>
  <si>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</si>
  <si>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</si>
  <si>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</si>
  <si>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</si>
  <si>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</si>
  <si>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</si>
  <si>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</si>
  <si>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</si>
  <si>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</si>
  <si>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</si>
  <si>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</si>
  <si>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</si>
  <si>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</si>
  <si>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</si>
  <si>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</si>
  <si>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</si>
  <si>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</si>
  <si>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</si>
  <si>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</si>
  <si>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</si>
  <si>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</si>
  <si>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</si>
  <si>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</si>
  <si>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</si>
  <si>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</si>
  <si>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</si>
  <si>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</si>
  <si>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</si>
  <si>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</si>
  <si>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</si>
  <si>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</si>
  <si>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</si>
  <si>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</si>
  <si>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</si>
  <si>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</si>
  <si>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</si>
  <si>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</si>
  <si>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</si>
  <si>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</si>
  <si>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</si>
  <si>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</si>
  <si>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</si>
  <si>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</si>
  <si>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</si>
  <si>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</si>
  <si>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</si>
  <si>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</si>
  <si>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</si>
  <si>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</si>
  <si>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</si>
  <si>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</si>
  <si>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</si>
  <si>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</si>
  <si>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</si>
  <si>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</si>
  <si>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</si>
  <si>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</si>
  <si>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</si>
  <si>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</si>
  <si>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</si>
  <si>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</si>
  <si>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</si>
  <si>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</si>
  <si>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</si>
  <si>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</si>
  <si>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</si>
  <si>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</si>
  <si>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</si>
  <si>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</si>
  <si>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</si>
  <si>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</si>
  <si>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</si>
  <si>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</si>
  <si>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</si>
  <si>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</si>
  <si>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</si>
  <si>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</si>
  <si>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</si>
  <si>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</si>
  <si>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</si>
  <si>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</si>
  <si>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</si>
  <si>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</si>
  <si>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</si>
  <si>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</si>
  <si>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</si>
  <si>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</si>
  <si>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</si>
  <si>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</si>
  <si>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</si>
  <si>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</si>
  <si>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</si>
  <si>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</si>
  <si>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</si>
  <si>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</si>
  <si>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</si>
  <si>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</si>
  <si>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</si>
  <si>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</si>
  <si>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</si>
  <si>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</si>
  <si>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</si>
  <si>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</si>
  <si>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</si>
  <si>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</si>
  <si>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</si>
  <si>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</si>
  <si>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</si>
  <si>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</si>
  <si>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</si>
  <si>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</si>
  <si>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</si>
  <si>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</si>
  <si>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</si>
  <si>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</si>
  <si>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</si>
  <si>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</si>
  <si>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</si>
  <si>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</si>
  <si>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</si>
  <si>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</si>
  <si>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</si>
  <si>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</si>
  <si>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</si>
  <si>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</si>
  <si>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</si>
  <si>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</si>
  <si>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</si>
  <si>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</si>
  <si>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</si>
  <si>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</si>
  <si>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</si>
  <si>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</si>
  <si>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</si>
  <si>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</si>
  <si>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</si>
  <si>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</si>
  <si>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</si>
  <si>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</si>
  <si>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</si>
  <si>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</si>
  <si>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</si>
  <si>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</si>
  <si>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</si>
  <si>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</si>
  <si>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</si>
  <si>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</si>
  <si>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</si>
  <si>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</si>
  <si>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</si>
  <si>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</si>
  <si>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</si>
  <si>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</si>
  <si>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</si>
  <si>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</si>
  <si>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</si>
  <si>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</si>
  <si>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</si>
  <si>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</si>
  <si>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</si>
  <si>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</si>
  <si>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</si>
  <si>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</si>
  <si>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</si>
  <si>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</si>
  <si>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</si>
  <si>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</si>
  <si>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</si>
  <si>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</si>
  <si>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</si>
  <si>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</si>
  <si>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</si>
  <si>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</si>
  <si>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</si>
  <si>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</si>
  <si>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</si>
  <si>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</si>
  <si>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</si>
  <si>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</si>
  <si>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</si>
  <si>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</si>
  <si>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</si>
  <si>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</si>
  <si>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</si>
  <si>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</si>
  <si>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</si>
  <si>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</si>
  <si>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</si>
  <si>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</si>
  <si>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</si>
  <si>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</si>
  <si>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</si>
  <si>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</si>
  <si>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</si>
  <si>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</si>
  <si>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</si>
  <si>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</si>
  <si>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</si>
  <si>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</si>
  <si>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</si>
  <si>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</si>
  <si>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</si>
  <si>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</si>
  <si>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</si>
  <si>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</si>
  <si>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</si>
  <si>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</si>
  <si>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</si>
  <si>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</si>
  <si>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</si>
  <si>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</si>
  <si>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</si>
  <si>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</si>
  <si>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</si>
  <si>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</si>
  <si>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</si>
  <si>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</si>
  <si>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</si>
  <si>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</si>
  <si>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</si>
  <si>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</si>
  <si>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</si>
  <si>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</si>
  <si>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</si>
  <si>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</si>
  <si>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</si>
  <si>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</si>
  <si>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</si>
  <si>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</si>
  <si>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</si>
  <si>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</si>
  <si>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</si>
  <si>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</si>
  <si>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</si>
  <si>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</si>
  <si>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</si>
  <si>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</si>
  <si>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</si>
  <si>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</si>
  <si>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</si>
  <si>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</si>
  <si>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</si>
  <si>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</si>
  <si>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</si>
  <si>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</si>
  <si>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</si>
  <si>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</si>
  <si>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</si>
  <si>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</si>
  <si>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</si>
  <si>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</si>
  <si>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</si>
  <si>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</si>
  <si>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</si>
  <si>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</si>
  <si>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</si>
  <si>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</si>
  <si>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</si>
  <si>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</si>
  <si>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</si>
  <si>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</si>
  <si>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</si>
  <si>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</si>
  <si>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</si>
  <si>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</si>
  <si>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</si>
  <si>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</si>
  <si>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</si>
  <si>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</si>
  <si>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</si>
  <si>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</si>
  <si>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</si>
  <si>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</si>
  <si>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</si>
  <si>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</si>
  <si>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</si>
  <si>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</si>
  <si>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</si>
  <si>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</si>
  <si>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</si>
  <si>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</si>
  <si>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</si>
  <si>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</si>
  <si>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</si>
  <si>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</si>
  <si>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</si>
  <si>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</si>
  <si>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</si>
  <si>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</si>
  <si>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</si>
  <si>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</si>
  <si>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</si>
  <si>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</si>
  <si>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</si>
  <si>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</si>
  <si>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</si>
  <si>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</si>
  <si>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</si>
  <si>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</si>
  <si>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</si>
  <si>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</si>
  <si>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</si>
  <si>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</si>
  <si>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</si>
  <si>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</si>
  <si>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</si>
  <si>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</si>
  <si>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</si>
  <si>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</si>
  <si>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</si>
  <si>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</si>
  <si>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</si>
  <si>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</si>
  <si>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</si>
  <si>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</si>
  <si>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</si>
  <si>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</si>
  <si>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</si>
  <si>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</si>
  <si>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</si>
  <si>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</si>
  <si>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</si>
  <si>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</si>
  <si>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</si>
  <si>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</si>
  <si>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</si>
  <si>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</si>
  <si>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</si>
  <si>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</si>
  <si>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</si>
  <si>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</si>
  <si>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</si>
  <si>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</si>
  <si>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</si>
  <si>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</si>
  <si>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</si>
  <si>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</si>
  <si>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</si>
  <si>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</si>
  <si>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</si>
  <si>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</si>
  <si>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</si>
  <si>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</si>
  <si>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</si>
  <si>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</si>
  <si>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</si>
  <si>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</si>
  <si>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</si>
  <si>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</si>
  <si>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</si>
  <si>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</si>
  <si>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</si>
  <si>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</si>
  <si>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</si>
  <si>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</si>
  <si>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</si>
  <si>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</si>
  <si>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</si>
  <si>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</si>
  <si>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</si>
  <si>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</si>
  <si>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</si>
  <si>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</si>
  <si>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</si>
  <si>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</si>
  <si>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</si>
  <si>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</si>
  <si>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</si>
  <si>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</si>
  <si>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</si>
  <si>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</si>
  <si>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</si>
  <si>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</si>
  <si>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</si>
  <si>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</si>
  <si>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</si>
  <si>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</si>
  <si>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</si>
  <si>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</si>
  <si>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</si>
  <si>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</si>
  <si>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</si>
  <si>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</si>
  <si>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</si>
  <si>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</si>
  <si>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</si>
  <si>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</si>
  <si>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</si>
  <si>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</si>
  <si>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</si>
  <si>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</si>
  <si>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</si>
  <si>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</si>
  <si>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</si>
  <si>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</si>
  <si>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</si>
  <si>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</si>
  <si>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</si>
  <si>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</si>
  <si>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</si>
  <si>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</si>
  <si>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</si>
  <si>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</si>
  <si>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</si>
  <si>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</si>
  <si>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</si>
  <si>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</si>
  <si>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</si>
  <si>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</si>
  <si>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</si>
  <si>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</si>
  <si>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</si>
  <si>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</si>
  <si>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</si>
  <si>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</si>
  <si>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</si>
  <si>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</si>
  <si>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</si>
  <si>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</si>
  <si>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</si>
  <si>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</si>
  <si>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</si>
  <si>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</si>
  <si>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</si>
  <si>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</si>
  <si>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</si>
  <si>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</si>
  <si>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</si>
  <si>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</si>
  <si>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</si>
  <si>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</si>
  <si>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</si>
  <si>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</si>
  <si>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</si>
  <si>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</si>
  <si>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</si>
  <si>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</si>
  <si>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</si>
  <si>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</si>
  <si>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</si>
  <si>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</si>
  <si>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</si>
  <si>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</si>
  <si>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</si>
  <si>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</si>
  <si>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</si>
  <si>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</si>
  <si>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</si>
  <si>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</si>
  <si>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</si>
  <si>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</si>
  <si>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</si>
  <si>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</si>
  <si>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</si>
  <si>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</si>
  <si>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</si>
  <si>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</si>
  <si>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</si>
  <si>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</si>
  <si>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</si>
  <si>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</si>
  <si>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</si>
  <si>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</si>
  <si>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</si>
  <si>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</si>
  <si>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</si>
  <si>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</si>
  <si>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</si>
  <si>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</si>
  <si>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</si>
  <si>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</si>
  <si>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</si>
  <si>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</si>
  <si>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</si>
  <si>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</si>
  <si>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</si>
  <si>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</si>
  <si>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</si>
  <si>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</si>
  <si>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</si>
  <si>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</si>
  <si>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</si>
  <si>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</si>
  <si>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</si>
  <si>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</si>
  <si>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</si>
  <si>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</si>
  <si>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</si>
  <si>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</si>
  <si>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</si>
  <si>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</si>
  <si>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</si>
  <si>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</si>
  <si>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</si>
  <si>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</si>
  <si>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</si>
  <si>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</si>
  <si>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</si>
  <si>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</si>
  <si>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</si>
  <si>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</si>
  <si>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</si>
  <si>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</si>
  <si>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</si>
  <si>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</si>
  <si>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</si>
  <si>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</si>
  <si>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</si>
  <si>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</si>
  <si>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</si>
  <si>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</si>
  <si>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</si>
  <si>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</si>
  <si>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</si>
  <si>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</si>
  <si>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</si>
  <si>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</si>
  <si>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</si>
  <si>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</si>
  <si>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</si>
  <si>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</si>
  <si>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</si>
  <si>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</si>
  <si>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</si>
  <si>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</si>
  <si>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</si>
  <si>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</si>
  <si>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</si>
  <si>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</si>
  <si>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</si>
  <si>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</si>
  <si>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</si>
  <si>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</si>
  <si>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</si>
  <si>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</si>
  <si>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</si>
  <si>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</si>
  <si>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</si>
  <si>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</si>
  <si>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</si>
  <si>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</si>
  <si>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</si>
  <si>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</si>
  <si>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</si>
  <si>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</si>
  <si>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</si>
  <si>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</si>
  <si>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</si>
  <si>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</si>
  <si>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</si>
  <si>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</si>
  <si>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</si>
  <si>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</si>
  <si>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</si>
  <si>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</si>
  <si>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</si>
  <si>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</si>
  <si>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</si>
  <si>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</si>
  <si>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</si>
  <si>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</si>
  <si>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</si>
  <si>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</si>
  <si>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</si>
  <si>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</si>
  <si>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</si>
  <si>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</si>
  <si>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</si>
  <si>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</si>
  <si>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</si>
  <si>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</si>
  <si>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</si>
  <si>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</si>
  <si>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</si>
  <si>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</si>
  <si>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</si>
  <si>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</si>
  <si>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</si>
  <si>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</si>
  <si>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</si>
  <si>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</si>
  <si>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</si>
  <si>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</si>
  <si>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</si>
  <si>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</si>
  <si>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</si>
  <si>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</si>
  <si>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</si>
  <si>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</si>
  <si>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</si>
  <si>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</si>
  <si>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</si>
  <si>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</si>
  <si>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</si>
  <si>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</si>
  <si>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</si>
  <si>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</si>
  <si>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</si>
  <si>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</si>
  <si>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</si>
  <si>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</si>
  <si>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</si>
  <si>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</si>
  <si>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</si>
  <si>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</si>
  <si>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</si>
  <si>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</si>
  <si>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</si>
  <si>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</si>
  <si>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</si>
  <si>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</si>
  <si>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</si>
  <si>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</si>
  <si>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</si>
  <si>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</si>
  <si>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</si>
  <si>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</si>
  <si>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</si>
  <si>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</si>
  <si>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</si>
  <si>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</si>
  <si>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</si>
  <si>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</si>
  <si>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</si>
  <si>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</si>
  <si>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</si>
  <si>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</si>
  <si>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</si>
  <si>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</si>
  <si>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</si>
  <si>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</si>
  <si>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</si>
  <si>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</si>
  <si>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</si>
  <si>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</si>
  <si>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</si>
  <si>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</si>
  <si>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</si>
  <si>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</si>
  <si>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</si>
  <si>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</si>
  <si>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</si>
  <si>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</si>
  <si>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</si>
  <si>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</si>
  <si>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</si>
  <si>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</si>
  <si>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</si>
  <si>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</si>
  <si>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</si>
  <si>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</si>
  <si>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</si>
  <si>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</si>
  <si>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</si>
  <si>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</si>
  <si>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</si>
  <si>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</si>
  <si>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</si>
  <si>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</si>
  <si>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</si>
  <si>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</si>
  <si>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</si>
  <si>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</si>
  <si>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</si>
  <si>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</si>
  <si>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</si>
  <si>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</si>
  <si>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</si>
  <si>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</si>
  <si>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</si>
  <si>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</si>
  <si>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</si>
  <si>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</si>
  <si>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</si>
  <si>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</si>
  <si>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</si>
  <si>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</si>
  <si>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</si>
  <si>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</si>
  <si>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</si>
  <si>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</si>
  <si>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</si>
  <si>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</si>
  <si>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</si>
  <si>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</si>
  <si>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</si>
  <si>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</si>
  <si>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</si>
  <si>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</si>
  <si>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</si>
  <si>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</si>
  <si>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</si>
  <si>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</si>
  <si>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</si>
  <si>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</si>
  <si>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</si>
  <si>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</si>
  <si>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</si>
  <si>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</si>
  <si>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</si>
  <si>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</si>
  <si>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</si>
  <si>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</si>
  <si>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</si>
  <si>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</si>
  <si>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</si>
  <si>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</si>
  <si>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</si>
  <si>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</si>
  <si>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</si>
  <si>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</si>
  <si>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</si>
  <si>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</si>
  <si>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</si>
  <si>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</si>
  <si>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</si>
  <si>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</si>
  <si>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</si>
  <si>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</si>
  <si>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</si>
  <si>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</si>
  <si>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</si>
  <si>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</si>
  <si>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</si>
  <si>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</si>
  <si>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</si>
  <si>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</si>
  <si>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</si>
  <si>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</si>
  <si>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</si>
  <si>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</si>
  <si>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</si>
  <si>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</si>
  <si>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</si>
  <si>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</si>
  <si>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</si>
  <si>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</si>
  <si>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</si>
  <si>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</si>
  <si>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</si>
  <si>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</si>
  <si>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</si>
  <si>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</si>
  <si>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</si>
  <si>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</si>
  <si>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</si>
  <si>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</si>
  <si>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</si>
  <si>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</si>
  <si>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</si>
  <si>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</si>
  <si>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</si>
  <si>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</si>
  <si>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</si>
  <si>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</si>
  <si>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</si>
  <si>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</si>
  <si>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</si>
  <si>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</si>
  <si>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</si>
  <si>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</si>
  <si>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</si>
  <si>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</si>
  <si>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</si>
  <si>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</si>
  <si>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</si>
  <si>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</si>
  <si>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</si>
  <si>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</si>
  <si>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</si>
  <si>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</si>
  <si>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</si>
  <si>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</si>
  <si>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</si>
  <si>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</si>
  <si>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</si>
  <si>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</si>
  <si>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</si>
  <si>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</si>
  <si>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</si>
  <si>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</si>
  <si>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</si>
  <si>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</si>
  <si>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</si>
  <si>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</si>
  <si>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</si>
  <si>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</si>
  <si>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</si>
  <si>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</si>
  <si>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</si>
  <si>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</si>
  <si>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</si>
  <si>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</si>
  <si>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</si>
  <si>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</si>
  <si>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</si>
  <si>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</si>
  <si>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</si>
  <si>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</si>
  <si>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</si>
  <si>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</si>
  <si>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</si>
  <si>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</si>
  <si>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</si>
  <si>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</si>
  <si>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</si>
  <si>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</si>
  <si>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</si>
  <si>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</si>
  <si>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</si>
  <si>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</si>
  <si>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</si>
  <si>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</si>
  <si>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</si>
  <si>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</si>
  <si>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</si>
  <si>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</si>
  <si>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</si>
  <si>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</si>
  <si>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</si>
  <si>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</si>
  <si>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</si>
  <si>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</si>
  <si>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</si>
  <si>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</si>
  <si>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</si>
  <si>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</si>
  <si>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</si>
  <si>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</si>
  <si>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</si>
  <si>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</si>
  <si>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</si>
  <si>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</si>
  <si>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</si>
  <si>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</si>
  <si>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</si>
  <si>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</si>
  <si>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</si>
  <si>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</si>
  <si>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</si>
  <si>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</si>
  <si>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</si>
  <si>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</si>
  <si>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</si>
  <si>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</si>
  <si>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</si>
  <si>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</si>
  <si>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</si>
  <si>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</si>
  <si>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</si>
  <si>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</si>
  <si>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</si>
  <si>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</si>
  <si>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</si>
  <si>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</si>
  <si>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</si>
  <si>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</si>
  <si>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</si>
  <si>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</si>
  <si>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</si>
  <si>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</si>
  <si>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</si>
  <si>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</si>
  <si>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</si>
  <si>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</si>
  <si>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</si>
  <si>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</si>
  <si>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</si>
  <si>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</si>
  <si>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</si>
  <si>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</si>
  <si>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</si>
  <si>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</si>
  <si>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</si>
  <si>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</si>
  <si>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</si>
  <si>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</si>
  <si>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</si>
  <si>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</si>
  <si>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</si>
  <si>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</si>
  <si>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</si>
  <si>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</si>
  <si>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</si>
  <si>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</si>
  <si>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</si>
  <si>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</si>
  <si>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</si>
  <si>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</si>
  <si>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</si>
  <si>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</si>
  <si>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</si>
  <si>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</si>
  <si>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</si>
  <si>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</si>
  <si>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</si>
  <si>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</si>
  <si>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</si>
  <si>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</si>
  <si>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</si>
  <si>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</si>
  <si>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</si>
  <si>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</si>
  <si>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</si>
  <si>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</si>
  <si>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</si>
  <si>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</si>
  <si>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</si>
  <si>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</si>
  <si>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</si>
  <si>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</si>
  <si>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</si>
  <si>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</si>
  <si>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</si>
  <si>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</si>
  <si>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</si>
  <si>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</si>
  <si>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</si>
  <si>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</si>
  <si>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</si>
  <si>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</si>
  <si>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</si>
  <si>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</si>
  <si>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</si>
  <si>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</si>
  <si>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</si>
  <si>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</si>
  <si>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つくば市長</t>
    <rPh sb="3" eb="5">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</si>
</sst>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9047</v>
      </c>
    </row>
    <row r="2" spans="1:7" x14ac:dyDescent="0.2"/>
    <row r="3" spans="1:7" ht="22.5" x14ac:dyDescent="0.2">
      <c r="B3" s="28" t="s">
        <v>8947</v>
      </c>
      <c r="C3" s="42"/>
    </row>
    <row r="4" spans="1:7" ht="22.5" x14ac:dyDescent="0.2">
      <c r="B4" s="28"/>
      <c r="C4" s="23" t="s">
        <v>8951</v>
      </c>
    </row>
    <row r="5" spans="1:7" x14ac:dyDescent="0.2">
      <c r="C5" s="33" t="s">
        <v>194</v>
      </c>
      <c r="D5" s="31" t="s">
        <v>8948</v>
      </c>
      <c r="E5" s="419" t="s">
        <v>8959</v>
      </c>
      <c r="F5" s="419"/>
      <c r="G5" s="420"/>
    </row>
    <row r="6" spans="1:7" ht="39.65" customHeight="1" x14ac:dyDescent="0.2">
      <c r="C6" s="43" t="s">
        <v>8036</v>
      </c>
      <c r="D6" s="44" t="s">
        <v>8954</v>
      </c>
      <c r="E6" s="406" t="s">
        <v>8955</v>
      </c>
      <c r="F6" s="407"/>
      <c r="G6" s="408"/>
    </row>
    <row r="7" spans="1:7" ht="39.65" customHeight="1" x14ac:dyDescent="0.2">
      <c r="C7" s="43" t="s">
        <v>8967</v>
      </c>
      <c r="D7" s="44" t="s">
        <v>8950</v>
      </c>
      <c r="E7" s="412" t="s">
        <v>8956</v>
      </c>
      <c r="F7" s="413"/>
      <c r="G7" s="414"/>
    </row>
    <row r="8" spans="1:7" ht="39.65" customHeight="1" x14ac:dyDescent="0.2">
      <c r="C8" s="43" t="s">
        <v>8038</v>
      </c>
      <c r="D8" s="44" t="s">
        <v>8949</v>
      </c>
      <c r="E8" s="406" t="s">
        <v>8977</v>
      </c>
      <c r="F8" s="407"/>
      <c r="G8" s="408"/>
    </row>
    <row r="9" spans="1:7" ht="39.65" customHeight="1" x14ac:dyDescent="0.2">
      <c r="C9" s="43" t="s">
        <v>8039</v>
      </c>
      <c r="D9" s="44" t="s">
        <v>8952</v>
      </c>
      <c r="E9" s="406" t="s">
        <v>8953</v>
      </c>
      <c r="F9" s="407"/>
      <c r="G9" s="408"/>
    </row>
    <row r="10" spans="1:7" x14ac:dyDescent="0.2"/>
    <row r="11" spans="1:7" ht="22.5" x14ac:dyDescent="0.2">
      <c r="B11" s="28" t="s">
        <v>9088</v>
      </c>
      <c r="C11" s="42"/>
    </row>
    <row r="12" spans="1:7" ht="20" x14ac:dyDescent="0.2">
      <c r="B12" s="23" t="s">
        <v>9090</v>
      </c>
      <c r="C12" s="23"/>
    </row>
    <row r="13" spans="1:7" x14ac:dyDescent="0.2">
      <c r="C13" s="29" t="s">
        <v>194</v>
      </c>
      <c r="D13" s="29" t="s">
        <v>8958</v>
      </c>
      <c r="E13" s="418" t="s">
        <v>8959</v>
      </c>
      <c r="F13" s="419"/>
      <c r="G13" s="420"/>
    </row>
    <row r="14" spans="1:7" ht="39" customHeight="1" x14ac:dyDescent="0.2">
      <c r="C14" s="43" t="s">
        <v>8966</v>
      </c>
      <c r="D14" s="50" t="s">
        <v>8957</v>
      </c>
      <c r="E14" s="406" t="s">
        <v>8964</v>
      </c>
      <c r="F14" s="407"/>
      <c r="G14" s="408"/>
    </row>
    <row r="15" spans="1:7" ht="39" customHeight="1" x14ac:dyDescent="0.2">
      <c r="C15" s="43" t="s">
        <v>8967</v>
      </c>
      <c r="D15" s="50" t="s">
        <v>8960</v>
      </c>
      <c r="E15" s="406" t="s">
        <v>8961</v>
      </c>
      <c r="F15" s="407"/>
      <c r="G15" s="408"/>
    </row>
    <row r="16" spans="1:7" ht="39" customHeight="1" x14ac:dyDescent="0.2">
      <c r="C16" s="43" t="s">
        <v>8968</v>
      </c>
      <c r="D16" s="50" t="s">
        <v>8962</v>
      </c>
      <c r="E16" s="406" t="s">
        <v>8963</v>
      </c>
      <c r="F16" s="407"/>
      <c r="G16" s="408"/>
    </row>
    <row r="17" spans="2:12" ht="39" customHeight="1" x14ac:dyDescent="0.2">
      <c r="C17" s="43" t="s">
        <v>8969</v>
      </c>
      <c r="D17" s="50" t="s">
        <v>8965</v>
      </c>
      <c r="E17" s="406" t="s">
        <v>9065</v>
      </c>
      <c r="F17" s="407"/>
      <c r="G17" s="408"/>
    </row>
    <row r="18" spans="2:12" ht="39" customHeight="1" x14ac:dyDescent="0.2">
      <c r="C18" s="43" t="s">
        <v>8970</v>
      </c>
      <c r="D18" s="50" t="s">
        <v>8518</v>
      </c>
      <c r="E18" s="409" t="s">
        <v>9015</v>
      </c>
      <c r="F18" s="410"/>
      <c r="G18" s="411"/>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8971</v>
      </c>
      <c r="E21" s="418" t="s">
        <v>8959</v>
      </c>
      <c r="F21" s="419"/>
      <c r="G21" s="420"/>
    </row>
    <row r="22" spans="2:12" ht="39" customHeight="1" x14ac:dyDescent="0.2">
      <c r="C22" s="396" t="s">
        <v>8966</v>
      </c>
      <c r="D22" s="399" t="s">
        <v>8558</v>
      </c>
      <c r="E22" s="403" t="s">
        <v>8984</v>
      </c>
      <c r="F22" s="404"/>
      <c r="G22" s="405"/>
    </row>
    <row r="23" spans="2:12" ht="27.65" customHeight="1" x14ac:dyDescent="0.2">
      <c r="C23" s="397"/>
      <c r="D23" s="400"/>
      <c r="E23" s="402" t="s">
        <v>8995</v>
      </c>
      <c r="F23" s="46" t="s">
        <v>8972</v>
      </c>
      <c r="G23" s="44" t="s">
        <v>8986</v>
      </c>
    </row>
    <row r="24" spans="2:12" ht="27.65" customHeight="1" x14ac:dyDescent="0.2">
      <c r="C24" s="397"/>
      <c r="D24" s="400"/>
      <c r="E24" s="402"/>
      <c r="F24" s="52" t="s">
        <v>8973</v>
      </c>
      <c r="G24" s="44" t="s">
        <v>8987</v>
      </c>
    </row>
    <row r="25" spans="2:12" ht="27.65" customHeight="1" x14ac:dyDescent="0.2">
      <c r="C25" s="397"/>
      <c r="D25" s="400"/>
      <c r="E25" s="402"/>
      <c r="F25" s="43" t="s">
        <v>8976</v>
      </c>
      <c r="G25" s="44" t="s">
        <v>8988</v>
      </c>
    </row>
    <row r="26" spans="2:12" ht="27.65" customHeight="1" x14ac:dyDescent="0.2">
      <c r="C26" s="397"/>
      <c r="D26" s="400"/>
      <c r="E26" s="402"/>
      <c r="F26" s="43" t="s">
        <v>8974</v>
      </c>
      <c r="G26" s="44" t="s">
        <v>8989</v>
      </c>
    </row>
    <row r="27" spans="2:12" ht="27.65" customHeight="1" x14ac:dyDescent="0.2">
      <c r="C27" s="397"/>
      <c r="D27" s="400"/>
      <c r="E27" s="402"/>
      <c r="F27" s="43" t="s">
        <v>8975</v>
      </c>
      <c r="G27" s="44" t="s">
        <v>8990</v>
      </c>
    </row>
    <row r="28" spans="2:12" ht="27.65" customHeight="1" x14ac:dyDescent="0.2">
      <c r="C28" s="398"/>
      <c r="D28" s="401"/>
      <c r="E28" s="402"/>
      <c r="F28" s="53"/>
      <c r="G28" s="44" t="s">
        <v>8991</v>
      </c>
    </row>
    <row r="29" spans="2:12" ht="54.75" customHeight="1" x14ac:dyDescent="0.2">
      <c r="C29" s="43" t="s">
        <v>8967</v>
      </c>
      <c r="D29" s="50" t="s">
        <v>190</v>
      </c>
      <c r="E29" s="412" t="s">
        <v>9040</v>
      </c>
      <c r="F29" s="413"/>
      <c r="G29" s="414"/>
    </row>
    <row r="30" spans="2:12" x14ac:dyDescent="0.2">
      <c r="C30" s="396" t="s">
        <v>8968</v>
      </c>
      <c r="D30" s="399" t="s">
        <v>8622</v>
      </c>
      <c r="E30" s="415" t="s">
        <v>8992</v>
      </c>
      <c r="F30" s="416"/>
      <c r="G30" s="417"/>
    </row>
    <row r="31" spans="2:12" ht="39" customHeight="1" x14ac:dyDescent="0.2">
      <c r="C31" s="397"/>
      <c r="D31" s="400"/>
      <c r="E31" s="402" t="s">
        <v>8996</v>
      </c>
      <c r="F31" s="45" t="s">
        <v>8932</v>
      </c>
      <c r="G31" s="54" t="s">
        <v>8985</v>
      </c>
    </row>
    <row r="32" spans="2:12" ht="39" customHeight="1" x14ac:dyDescent="0.2">
      <c r="C32" s="397"/>
      <c r="D32" s="400"/>
      <c r="E32" s="402"/>
      <c r="F32" s="45" t="s">
        <v>8978</v>
      </c>
      <c r="G32" s="55" t="s">
        <v>8979</v>
      </c>
    </row>
    <row r="33" spans="2:7" ht="39" customHeight="1" x14ac:dyDescent="0.2">
      <c r="C33" s="397"/>
      <c r="D33" s="400"/>
      <c r="E33" s="402"/>
      <c r="F33" s="45" t="s">
        <v>8980</v>
      </c>
      <c r="G33" s="51" t="s">
        <v>8981</v>
      </c>
    </row>
    <row r="34" spans="2:7" ht="54" x14ac:dyDescent="0.2">
      <c r="C34" s="397"/>
      <c r="D34" s="400"/>
      <c r="E34" s="402"/>
      <c r="F34" s="43" t="s">
        <v>8624</v>
      </c>
      <c r="G34" s="54" t="s">
        <v>8993</v>
      </c>
    </row>
    <row r="35" spans="2:7" ht="39" customHeight="1" x14ac:dyDescent="0.2">
      <c r="C35" s="398"/>
      <c r="D35" s="401"/>
      <c r="E35" s="402"/>
      <c r="F35" s="43" t="s">
        <v>8982</v>
      </c>
      <c r="G35" s="55" t="s">
        <v>8983</v>
      </c>
    </row>
    <row r="36" spans="2:7" ht="128.25" customHeight="1" x14ac:dyDescent="0.2">
      <c r="C36" s="43" t="s">
        <v>8969</v>
      </c>
      <c r="D36" s="50" t="s">
        <v>8626</v>
      </c>
      <c r="E36" s="406" t="s">
        <v>8997</v>
      </c>
      <c r="F36" s="410"/>
      <c r="G36" s="411"/>
    </row>
    <row r="37" spans="2:7" ht="18.75" customHeight="1" x14ac:dyDescent="0.2"/>
    <row r="38" spans="2:7" ht="20" x14ac:dyDescent="0.2">
      <c r="B38" s="23" t="s">
        <v>8994</v>
      </c>
    </row>
    <row r="39" spans="2:7" ht="20" x14ac:dyDescent="0.2">
      <c r="C39" s="23" t="s">
        <v>9011</v>
      </c>
    </row>
    <row r="40" spans="2:7" x14ac:dyDescent="0.2">
      <c r="C40" s="33" t="s">
        <v>194</v>
      </c>
      <c r="D40" s="418" t="s">
        <v>9012</v>
      </c>
      <c r="E40" s="419"/>
      <c r="F40" s="419"/>
      <c r="G40" s="420"/>
    </row>
    <row r="41" spans="2:7" ht="57" customHeight="1" x14ac:dyDescent="0.2">
      <c r="C41" s="43" t="s">
        <v>8036</v>
      </c>
      <c r="D41" s="406" t="s">
        <v>9039</v>
      </c>
      <c r="E41" s="407"/>
      <c r="F41" s="407"/>
      <c r="G41" s="408"/>
    </row>
    <row r="42" spans="2:7" ht="39" customHeight="1" x14ac:dyDescent="0.2">
      <c r="C42" s="43" t="s">
        <v>8037</v>
      </c>
      <c r="D42" s="406" t="s">
        <v>9013</v>
      </c>
      <c r="E42" s="407"/>
      <c r="F42" s="407"/>
      <c r="G42" s="408"/>
    </row>
    <row r="43" spans="2:7" ht="39" customHeight="1" x14ac:dyDescent="0.2">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8932</v>
      </c>
      <c r="J6" s="351" t="s">
        <v>9017</v>
      </c>
    </row>
    <row r="7" spans="1:10" ht="33" customHeight="1" thickBot="1" x14ac:dyDescent="0.25">
      <c r="C7" s="223" t="s">
        <v>8037</v>
      </c>
      <c r="D7" s="457" t="s">
        <v>184</v>
      </c>
      <c r="E7" s="458"/>
      <c r="F7" s="459"/>
      <c r="G7" s="304" t="str">
        <f>IF(ISBLANK(H7),"必須","入力済")</f>
        <v>必須</v>
      </c>
      <c r="H7" s="88"/>
      <c r="I7" s="224" t="s">
        <v>8932</v>
      </c>
      <c r="J7" s="352" t="s">
        <v>9018</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8750</v>
      </c>
      <c r="F9" s="461"/>
      <c r="G9" s="305" t="str">
        <f>IF(ISBLANK(H9),"必須","入力済")</f>
        <v>必須</v>
      </c>
      <c r="H9" s="59"/>
      <c r="I9" s="228" t="s">
        <v>8787</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3" x14ac:dyDescent="0.2">
      <c r="C17" s="227" t="s">
        <v>8039</v>
      </c>
      <c r="D17" s="452"/>
      <c r="E17" s="481" t="s">
        <v>8753</v>
      </c>
      <c r="F17" s="482"/>
      <c r="G17" s="307" t="str">
        <f>IF(ISBLANK(H17),"必須","入力済")</f>
        <v>必須</v>
      </c>
      <c r="H17" s="118"/>
      <c r="I17" s="234" t="s">
        <v>8787</v>
      </c>
      <c r="J17" s="357" t="s">
        <v>8749</v>
      </c>
    </row>
    <row r="18" spans="3:10" ht="33.5" thickBot="1" x14ac:dyDescent="0.25">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2">
      <c r="C19" s="225" t="s">
        <v>8535</v>
      </c>
      <c r="D19" s="421" t="s">
        <v>8601</v>
      </c>
      <c r="E19" s="424" t="s">
        <v>8560</v>
      </c>
      <c r="F19" s="425"/>
      <c r="G19" s="304" t="str">
        <f>IF(ISBLANK(H19),"必須","入力済")</f>
        <v>必須</v>
      </c>
      <c r="H19" s="63"/>
      <c r="I19" s="236" t="s">
        <v>8624</v>
      </c>
      <c r="J19" s="359" t="s">
        <v>9083</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2">
      <c r="C21" s="227" t="s">
        <v>8537</v>
      </c>
      <c r="D21" s="452"/>
      <c r="E21" s="472" t="s">
        <v>9067</v>
      </c>
      <c r="F21" s="473"/>
      <c r="G21" s="305" t="str">
        <f>IF(ISBLANK(H21),"必須","入力済")</f>
        <v>必須</v>
      </c>
      <c r="H21" s="119"/>
      <c r="I21" s="238" t="s">
        <v>8788</v>
      </c>
      <c r="J21" s="354" t="s">
        <v>8767</v>
      </c>
    </row>
    <row r="22" spans="3:10" ht="33" x14ac:dyDescent="0.2">
      <c r="C22" s="227" t="s">
        <v>8538</v>
      </c>
      <c r="D22" s="452"/>
      <c r="E22" s="454" t="s">
        <v>8472</v>
      </c>
      <c r="F22" s="455"/>
      <c r="G22" s="309" t="str">
        <f>IF(ISBLANK(H22),"必須","入力済")</f>
        <v>必須</v>
      </c>
      <c r="H22" s="118"/>
      <c r="I22" s="237" t="s">
        <v>8786</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必須</v>
      </c>
      <c r="H26" s="63"/>
      <c r="I26" s="240" t="s">
        <v>8624</v>
      </c>
      <c r="J26" s="353" t="s">
        <v>9068</v>
      </c>
    </row>
    <row r="27" spans="3:10" ht="49.5" x14ac:dyDescent="0.2">
      <c r="C27" s="227" t="s">
        <v>8543</v>
      </c>
      <c r="D27" s="422"/>
      <c r="E27" s="460" t="s">
        <v>8562</v>
      </c>
      <c r="F27" s="461"/>
      <c r="G27" s="305" t="str">
        <f t="shared" si="0"/>
        <v>必須</v>
      </c>
      <c r="H27" s="119"/>
      <c r="I27" s="241" t="s">
        <v>8788</v>
      </c>
      <c r="J27" s="361" t="s">
        <v>8768</v>
      </c>
    </row>
    <row r="28" spans="3:10" ht="33" x14ac:dyDescent="0.2">
      <c r="C28" s="227" t="s">
        <v>8544</v>
      </c>
      <c r="D28" s="422"/>
      <c r="E28" s="472" t="s">
        <v>8563</v>
      </c>
      <c r="F28" s="473"/>
      <c r="G28" s="305" t="str">
        <f t="shared" si="0"/>
        <v>必須</v>
      </c>
      <c r="H28" s="119"/>
      <c r="I28" s="241" t="s">
        <v>8786</v>
      </c>
      <c r="J28" s="361" t="s">
        <v>8548</v>
      </c>
    </row>
    <row r="29" spans="3:10" ht="33.5" thickBot="1" x14ac:dyDescent="0.25">
      <c r="C29" s="229" t="s">
        <v>8545</v>
      </c>
      <c r="D29" s="423"/>
      <c r="E29" s="436" t="s">
        <v>8520</v>
      </c>
      <c r="F29" s="438"/>
      <c r="G29" s="311" t="str">
        <f t="shared" si="0"/>
        <v>必須</v>
      </c>
      <c r="H29" s="97"/>
      <c r="I29" s="242" t="s">
        <v>8786</v>
      </c>
      <c r="J29" s="362" t="s">
        <v>8769</v>
      </c>
    </row>
    <row r="30" spans="3:10" ht="49.5" customHeight="1" x14ac:dyDescent="0.2">
      <c r="C30" s="225" t="s">
        <v>8546</v>
      </c>
      <c r="D30" s="451" t="s">
        <v>8564</v>
      </c>
      <c r="E30" s="424" t="s">
        <v>185</v>
      </c>
      <c r="F30" s="425"/>
      <c r="G30" s="312" t="str">
        <f t="shared" si="0"/>
        <v>必須</v>
      </c>
      <c r="H30" s="63"/>
      <c r="I30" s="236" t="s">
        <v>8624</v>
      </c>
      <c r="J30" s="353" t="s">
        <v>11103</v>
      </c>
    </row>
    <row r="31" spans="3:10" ht="50" thickBot="1" x14ac:dyDescent="0.25">
      <c r="C31" s="229" t="s">
        <v>8547</v>
      </c>
      <c r="D31" s="453"/>
      <c r="E31" s="483" t="s">
        <v>8752</v>
      </c>
      <c r="F31" s="484"/>
      <c r="G31" s="311" t="str">
        <f t="shared" si="0"/>
        <v>必須</v>
      </c>
      <c r="H31" s="120"/>
      <c r="I31" s="244" t="s">
        <v>8788</v>
      </c>
      <c r="J31" s="363" t="s">
        <v>8770</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8693</v>
      </c>
      <c r="D33" s="467" t="s">
        <v>8762</v>
      </c>
      <c r="E33" s="468"/>
      <c r="F33" s="469"/>
      <c r="G33" s="314" t="str">
        <f t="shared" si="0"/>
        <v>必須</v>
      </c>
      <c r="H33" s="66"/>
      <c r="I33" s="246" t="s">
        <v>8786</v>
      </c>
      <c r="J33" s="365" t="s">
        <v>9034</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8753</v>
      </c>
      <c r="F40" s="455"/>
      <c r="G40" s="308" t="str">
        <f>IF(ISBLANK(H40),"必須","入力済")</f>
        <v>必須</v>
      </c>
      <c r="H40" s="118"/>
      <c r="I40" s="234" t="s">
        <v>8788</v>
      </c>
      <c r="J40" s="366" t="s">
        <v>8755</v>
      </c>
    </row>
    <row r="41" spans="2:10" ht="33.5" thickBot="1" x14ac:dyDescent="0.25">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2">
      <c r="C42" s="225" t="s">
        <v>8535</v>
      </c>
      <c r="D42" s="464" t="s">
        <v>8568</v>
      </c>
      <c r="E42" s="424" t="s">
        <v>8560</v>
      </c>
      <c r="F42" s="425"/>
      <c r="G42" s="304" t="str">
        <f>IF(ISBLANK(H42),"必須","入力済")</f>
        <v>必須</v>
      </c>
      <c r="H42" s="63"/>
      <c r="I42" s="236" t="s">
        <v>8624</v>
      </c>
      <c r="J42" s="359" t="s">
        <v>9084</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 thickBot="1" x14ac:dyDescent="0.25">
      <c r="C44" s="229" t="s">
        <v>8537</v>
      </c>
      <c r="D44" s="466"/>
      <c r="E44" s="439" t="s">
        <v>9067</v>
      </c>
      <c r="F44" s="441"/>
      <c r="G44" s="311" t="str">
        <f>IF(ISBLANK(H44),"必須","入力済")</f>
        <v>必須</v>
      </c>
      <c r="H44" s="120"/>
      <c r="I44" s="244" t="s">
        <v>8788</v>
      </c>
      <c r="J44" s="363" t="s">
        <v>8767</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9072</v>
      </c>
      <c r="E46" s="427"/>
      <c r="F46" s="428"/>
      <c r="G46" s="316" t="str">
        <f>IF(ISBLANK(H46),"必須","入力済")</f>
        <v>必須</v>
      </c>
      <c r="H46" s="67"/>
      <c r="I46" s="248" t="s">
        <v>8786</v>
      </c>
      <c r="J46" s="367" t="s">
        <v>9035</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8932</v>
      </c>
      <c r="J52" s="369" t="s">
        <v>9023</v>
      </c>
    </row>
    <row r="53" spans="2:11" ht="49.5" customHeight="1" thickBot="1" x14ac:dyDescent="0.25">
      <c r="C53" s="223" t="s">
        <v>8038</v>
      </c>
      <c r="D53" s="444" t="s">
        <v>9056</v>
      </c>
      <c r="E53" s="442"/>
      <c r="F53" s="443"/>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500" t="s">
        <v>9024</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8757</v>
      </c>
      <c r="D62" s="442" t="s">
        <v>8756</v>
      </c>
      <c r="E62" s="442"/>
      <c r="F62" s="443"/>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11108</v>
      </c>
      <c r="H66" s="337" t="str">
        <f>IFERROR(VLOOKUP(A67,参照A!ET5:EU71,2,FALSE), "")</f>
        <v>茨城県</v>
      </c>
      <c r="I66" s="261" t="s">
        <v>8639</v>
      </c>
      <c r="J66" s="353" t="s">
        <v>8637</v>
      </c>
    </row>
    <row r="67" spans="1:10" ht="33" customHeight="1" x14ac:dyDescent="0.2">
      <c r="A67" s="262" t="str">
        <f>行政用!H18</f>
        <v>茨城県_08</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9078</v>
      </c>
    </row>
    <row r="73" spans="1:10" ht="33" customHeight="1" thickBot="1" x14ac:dyDescent="0.25">
      <c r="C73" s="229" t="s">
        <v>8537</v>
      </c>
      <c r="D73" s="453"/>
      <c r="E73" s="436" t="s">
        <v>8579</v>
      </c>
      <c r="F73" s="438"/>
      <c r="G73" s="306" t="str">
        <f>IF(ISBLANK(H73),"必須","入力済")</f>
        <v>必須</v>
      </c>
      <c r="H73" s="62"/>
      <c r="I73" s="270" t="s">
        <v>8624</v>
      </c>
      <c r="J73" s="355" t="s">
        <v>9079</v>
      </c>
    </row>
    <row r="74" spans="1:10" ht="33" customHeight="1" thickBot="1" x14ac:dyDescent="0.25">
      <c r="C74" s="223" t="s">
        <v>8538</v>
      </c>
      <c r="D74" s="426" t="s">
        <v>8758</v>
      </c>
      <c r="E74" s="427"/>
      <c r="F74" s="428"/>
      <c r="G74" s="316" t="str">
        <f>IF(ISBLANK(H74), "必須",  "入力済")</f>
        <v>必須</v>
      </c>
      <c r="H74" s="67"/>
      <c r="I74" s="271" t="s">
        <v>8786</v>
      </c>
      <c r="J74" s="367" t="s">
        <v>8771</v>
      </c>
    </row>
    <row r="75" spans="1:10" ht="33" customHeight="1" thickBot="1" x14ac:dyDescent="0.25">
      <c r="C75" s="223" t="s">
        <v>8539</v>
      </c>
      <c r="D75" s="444" t="s">
        <v>8474</v>
      </c>
      <c r="E75" s="442"/>
      <c r="F75" s="443"/>
      <c r="G75" s="321" t="str">
        <f>IF(ISBLANK(H75),"可能な限り","入力済")</f>
        <v>可能な限り</v>
      </c>
      <c r="H75" s="69"/>
      <c r="I75" s="273" t="s">
        <v>8786</v>
      </c>
      <c r="J75" s="364" t="s">
        <v>8772</v>
      </c>
    </row>
    <row r="76" spans="1:10" ht="66" customHeight="1" thickBot="1" x14ac:dyDescent="0.25">
      <c r="C76" s="223" t="s">
        <v>8540</v>
      </c>
      <c r="D76" s="444" t="s">
        <v>8612</v>
      </c>
      <c r="E76" s="442"/>
      <c r="F76" s="443"/>
      <c r="G76" s="313" t="str">
        <f>IF(ISBLANK(H76),"必須","入力済")</f>
        <v>必須</v>
      </c>
      <c r="H76" s="70"/>
      <c r="I76" s="274" t="s">
        <v>8624</v>
      </c>
      <c r="J76" s="364" t="s">
        <v>9095</v>
      </c>
    </row>
    <row r="77" spans="1:10" ht="33.5" thickBot="1" x14ac:dyDescent="0.25">
      <c r="C77" s="223" t="s">
        <v>8541</v>
      </c>
      <c r="D77" s="444" t="s">
        <v>8475</v>
      </c>
      <c r="E77" s="442"/>
      <c r="F77" s="443"/>
      <c r="G77" s="307" t="str">
        <f>IF(ISBLANK(H77),"該当の場合は必須","入力済")</f>
        <v>該当の場合は必須</v>
      </c>
      <c r="H77" s="99"/>
      <c r="I77" s="275" t="s">
        <v>8788</v>
      </c>
      <c r="J77" s="364" t="s">
        <v>8773</v>
      </c>
    </row>
    <row r="78" spans="1:10" ht="33" customHeight="1" thickBot="1" x14ac:dyDescent="0.25">
      <c r="C78" s="223" t="s">
        <v>8542</v>
      </c>
      <c r="D78" s="444" t="s">
        <v>8061</v>
      </c>
      <c r="E78" s="442"/>
      <c r="F78" s="443"/>
      <c r="G78" s="321" t="str">
        <f>IF(ISBLANK(H78),"可能な限り","入力済")</f>
        <v>可能な限り</v>
      </c>
      <c r="H78" s="72"/>
      <c r="I78" s="276" t="s">
        <v>8786</v>
      </c>
      <c r="J78" s="364" t="s">
        <v>9080</v>
      </c>
    </row>
    <row r="79" spans="1:10" ht="33" customHeight="1" thickBot="1" x14ac:dyDescent="0.25">
      <c r="C79" s="223" t="s">
        <v>8543</v>
      </c>
      <c r="D79" s="426" t="s">
        <v>8476</v>
      </c>
      <c r="E79" s="427"/>
      <c r="F79" s="428"/>
      <c r="G79" s="322" t="str">
        <f>IF(ISBLANK(H79),"可能な限り","入力済")</f>
        <v>可能な限り</v>
      </c>
      <c r="H79" s="77"/>
      <c r="I79" s="271" t="s">
        <v>8786</v>
      </c>
      <c r="J79" s="367" t="s">
        <v>8774</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必須</v>
      </c>
      <c r="H83" s="62"/>
      <c r="I83" s="247" t="s">
        <v>8624</v>
      </c>
      <c r="J83" s="355" t="s">
        <v>9029</v>
      </c>
    </row>
    <row r="84" spans="2:10" ht="33" x14ac:dyDescent="0.2">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9078</v>
      </c>
    </row>
    <row r="89" spans="2:10" ht="33" customHeight="1" thickBot="1" x14ac:dyDescent="0.25">
      <c r="C89" s="229" t="s">
        <v>8536</v>
      </c>
      <c r="D89" s="431"/>
      <c r="E89" s="439" t="s">
        <v>8579</v>
      </c>
      <c r="F89" s="441"/>
      <c r="G89" s="326" t="str">
        <f>IF(ISBLANK(H89),"必須","入力済")</f>
        <v>必須</v>
      </c>
      <c r="H89" s="65"/>
      <c r="I89" s="286" t="s">
        <v>8624</v>
      </c>
      <c r="J89" s="363" t="s">
        <v>9079</v>
      </c>
    </row>
    <row r="90" spans="2:10" ht="33" customHeight="1" thickBot="1" x14ac:dyDescent="0.25">
      <c r="C90" s="223" t="s">
        <v>8537</v>
      </c>
      <c r="D90" s="447" t="s">
        <v>8758</v>
      </c>
      <c r="E90" s="448"/>
      <c r="F90" s="449"/>
      <c r="G90" s="327" t="str">
        <f>IF(ISBLANK(H90), "必須",  "入力済")</f>
        <v>必須</v>
      </c>
      <c r="H90" s="67"/>
      <c r="I90" s="287" t="s">
        <v>8786</v>
      </c>
      <c r="J90" s="377" t="s">
        <v>8771</v>
      </c>
    </row>
    <row r="91" spans="2:10" ht="33" customHeight="1" thickBot="1" x14ac:dyDescent="0.25">
      <c r="C91" s="223" t="s">
        <v>8538</v>
      </c>
      <c r="D91" s="426" t="s">
        <v>8474</v>
      </c>
      <c r="E91" s="427"/>
      <c r="F91" s="428"/>
      <c r="G91" s="328" t="str">
        <f>IF(ISBLANK(H91),"可能な限り","入力済")</f>
        <v>可能な限り</v>
      </c>
      <c r="H91" s="79"/>
      <c r="I91" s="289" t="s">
        <v>8786</v>
      </c>
      <c r="J91" s="367" t="s">
        <v>8775</v>
      </c>
    </row>
    <row r="92" spans="2:10" ht="66" customHeight="1" thickBot="1" x14ac:dyDescent="0.25">
      <c r="C92" s="223" t="s">
        <v>8539</v>
      </c>
      <c r="D92" s="426" t="s">
        <v>8612</v>
      </c>
      <c r="E92" s="427"/>
      <c r="F92" s="428"/>
      <c r="G92" s="329" t="str">
        <f>IF(ISBLANK(H92),"必須","入力済")</f>
        <v>必須</v>
      </c>
      <c r="H92" s="71"/>
      <c r="I92" s="290" t="s">
        <v>8624</v>
      </c>
      <c r="J92" s="367" t="s">
        <v>9095</v>
      </c>
    </row>
    <row r="93" spans="2:10" ht="33.5" thickBot="1" x14ac:dyDescent="0.25">
      <c r="C93" s="223" t="s">
        <v>8540</v>
      </c>
      <c r="D93" s="426" t="s">
        <v>8475</v>
      </c>
      <c r="E93" s="427"/>
      <c r="F93" s="428"/>
      <c r="G93" s="322" t="str">
        <f>IF(ISBLANK(H93),"該当の場合は必須","入力済")</f>
        <v>該当の場合は必須</v>
      </c>
      <c r="H93" s="74"/>
      <c r="I93" s="271" t="s">
        <v>8788</v>
      </c>
      <c r="J93" s="367" t="s">
        <v>8773</v>
      </c>
    </row>
    <row r="94" spans="2:10" ht="33" customHeight="1" thickBot="1" x14ac:dyDescent="0.25">
      <c r="C94" s="223" t="s">
        <v>8541</v>
      </c>
      <c r="D94" s="426" t="s">
        <v>8061</v>
      </c>
      <c r="E94" s="427"/>
      <c r="F94" s="428"/>
      <c r="G94" s="328" t="str">
        <f>IF(ISBLANK(H94),"可能な限り","入力済")</f>
        <v>可能な限り</v>
      </c>
      <c r="H94" s="77"/>
      <c r="I94" s="291" t="s">
        <v>8786</v>
      </c>
      <c r="J94" s="367" t="s">
        <v>9081</v>
      </c>
    </row>
    <row r="95" spans="2:10" ht="33" customHeight="1" thickBot="1" x14ac:dyDescent="0.25">
      <c r="C95" s="223" t="s">
        <v>8542</v>
      </c>
      <c r="D95" s="426" t="s">
        <v>8476</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9030</v>
      </c>
    </row>
    <row r="100" spans="2:10" ht="33" x14ac:dyDescent="0.2">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9078</v>
      </c>
    </row>
    <row r="105" spans="2:10" ht="33" customHeight="1" thickBot="1" x14ac:dyDescent="0.25">
      <c r="C105" s="229" t="s">
        <v>8536</v>
      </c>
      <c r="D105" s="431"/>
      <c r="E105" s="439" t="s">
        <v>8579</v>
      </c>
      <c r="F105" s="441"/>
      <c r="G105" s="326" t="str">
        <f>IF(ISBLANK(H105),"必須","入力済")</f>
        <v>必須</v>
      </c>
      <c r="H105" s="65"/>
      <c r="I105" s="286" t="s">
        <v>8624</v>
      </c>
      <c r="J105" s="363" t="s">
        <v>9079</v>
      </c>
    </row>
    <row r="106" spans="2:10" ht="33" customHeight="1" thickBot="1" x14ac:dyDescent="0.25">
      <c r="C106" s="223" t="s">
        <v>8537</v>
      </c>
      <c r="D106" s="426" t="s">
        <v>8758</v>
      </c>
      <c r="E106" s="427"/>
      <c r="F106" s="428"/>
      <c r="G106" s="316" t="str">
        <f>IF(ISBLANK(H106), "必須",  "入力済")</f>
        <v>必須</v>
      </c>
      <c r="H106" s="67"/>
      <c r="I106" s="271" t="s">
        <v>8786</v>
      </c>
      <c r="J106" s="367" t="s">
        <v>8771</v>
      </c>
    </row>
    <row r="107" spans="2:10" ht="33" customHeight="1" thickBot="1" x14ac:dyDescent="0.25">
      <c r="C107" s="223" t="s">
        <v>8538</v>
      </c>
      <c r="D107" s="426" t="s">
        <v>8474</v>
      </c>
      <c r="E107" s="427"/>
      <c r="F107" s="428"/>
      <c r="G107" s="328" t="str">
        <f>IF(ISBLANK(H107),"可能な限り","入力済")</f>
        <v>可能な限り</v>
      </c>
      <c r="H107" s="79"/>
      <c r="I107" s="289" t="s">
        <v>8786</v>
      </c>
      <c r="J107" s="367" t="s">
        <v>8775</v>
      </c>
    </row>
    <row r="108" spans="2:10" ht="66" customHeight="1" thickBot="1" x14ac:dyDescent="0.25">
      <c r="C108" s="223" t="s">
        <v>8539</v>
      </c>
      <c r="D108" s="426" t="s">
        <v>8612</v>
      </c>
      <c r="E108" s="427"/>
      <c r="F108" s="428"/>
      <c r="G108" s="329" t="str">
        <f>IF(ISBLANK(H108),"必須","入力済")</f>
        <v>必須</v>
      </c>
      <c r="H108" s="71"/>
      <c r="I108" s="290" t="s">
        <v>8624</v>
      </c>
      <c r="J108" s="367" t="s">
        <v>9095</v>
      </c>
    </row>
    <row r="109" spans="2:10" ht="33.5" thickBot="1" x14ac:dyDescent="0.25">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x14ac:dyDescent="0.25">
      <c r="C110" s="223" t="s">
        <v>8541</v>
      </c>
      <c r="D110" s="426" t="s">
        <v>8061</v>
      </c>
      <c r="E110" s="427"/>
      <c r="F110" s="428"/>
      <c r="G110" s="328" t="str">
        <f>IF(ISBLANK(H110),"可能な限り","入力済")</f>
        <v>可能な限り</v>
      </c>
      <c r="H110" s="77"/>
      <c r="I110" s="291" t="s">
        <v>8786</v>
      </c>
      <c r="J110" s="367" t="s">
        <v>9081</v>
      </c>
    </row>
    <row r="111" spans="2:10" ht="33" customHeight="1" thickBot="1" x14ac:dyDescent="0.25">
      <c r="C111" s="223" t="s">
        <v>8542</v>
      </c>
      <c r="D111" s="426" t="s">
        <v>8476</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9031</v>
      </c>
    </row>
    <row r="116" spans="2:10" ht="33" x14ac:dyDescent="0.2">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9078</v>
      </c>
    </row>
    <row r="121" spans="2:10" ht="33" customHeight="1" thickBot="1" x14ac:dyDescent="0.25">
      <c r="C121" s="229" t="s">
        <v>8536</v>
      </c>
      <c r="D121" s="431"/>
      <c r="E121" s="439" t="s">
        <v>8579</v>
      </c>
      <c r="F121" s="441"/>
      <c r="G121" s="326" t="str">
        <f>IF(ISBLANK(H121),"必須","入力済")</f>
        <v>必須</v>
      </c>
      <c r="H121" s="64"/>
      <c r="I121" s="286" t="s">
        <v>8624</v>
      </c>
      <c r="J121" s="363" t="s">
        <v>9079</v>
      </c>
    </row>
    <row r="122" spans="2:10" ht="33" customHeight="1" thickBot="1" x14ac:dyDescent="0.25">
      <c r="C122" s="223" t="s">
        <v>8537</v>
      </c>
      <c r="D122" s="426" t="s">
        <v>8758</v>
      </c>
      <c r="E122" s="427"/>
      <c r="F122" s="428"/>
      <c r="G122" s="316" t="str">
        <f>IF(ISBLANK(H122), "必須",  "入力済")</f>
        <v>必須</v>
      </c>
      <c r="H122" s="82"/>
      <c r="I122" s="271" t="s">
        <v>8786</v>
      </c>
      <c r="J122" s="367" t="s">
        <v>8771</v>
      </c>
    </row>
    <row r="123" spans="2:10" ht="33" customHeight="1" thickBot="1" x14ac:dyDescent="0.25">
      <c r="C123" s="223" t="s">
        <v>8538</v>
      </c>
      <c r="D123" s="426" t="s">
        <v>8474</v>
      </c>
      <c r="E123" s="427"/>
      <c r="F123" s="428"/>
      <c r="G123" s="328" t="str">
        <f>IF(ISBLANK(H123),"可能な限り","入力済")</f>
        <v>可能な限り</v>
      </c>
      <c r="H123" s="84"/>
      <c r="I123" s="289" t="s">
        <v>8786</v>
      </c>
      <c r="J123" s="367" t="s">
        <v>8775</v>
      </c>
    </row>
    <row r="124" spans="2:10" ht="66" customHeight="1" thickBot="1" x14ac:dyDescent="0.25">
      <c r="C124" s="223" t="s">
        <v>8539</v>
      </c>
      <c r="D124" s="426" t="s">
        <v>8612</v>
      </c>
      <c r="E124" s="427"/>
      <c r="F124" s="428"/>
      <c r="G124" s="329" t="str">
        <f>IF(ISBLANK(H124),"必須","入力済")</f>
        <v>必須</v>
      </c>
      <c r="H124" s="85"/>
      <c r="I124" s="290" t="s">
        <v>8624</v>
      </c>
      <c r="J124" s="367" t="s">
        <v>9095</v>
      </c>
    </row>
    <row r="125" spans="2:10" ht="33.5" thickBot="1" x14ac:dyDescent="0.25">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x14ac:dyDescent="0.25">
      <c r="C126" s="223" t="s">
        <v>8541</v>
      </c>
      <c r="D126" s="426" t="s">
        <v>8061</v>
      </c>
      <c r="E126" s="427"/>
      <c r="F126" s="428"/>
      <c r="G126" s="328" t="str">
        <f>IF(ISBLANK(H126),"可能な限り","入力済")</f>
        <v>可能な限り</v>
      </c>
      <c r="H126" s="81"/>
      <c r="I126" s="291" t="s">
        <v>8786</v>
      </c>
      <c r="J126" s="367" t="s">
        <v>9081</v>
      </c>
    </row>
    <row r="127" spans="2:10" ht="33" customHeight="1" thickBot="1" x14ac:dyDescent="0.25">
      <c r="C127" s="223" t="s">
        <v>8542</v>
      </c>
      <c r="D127" s="426" t="s">
        <v>8476</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9032</v>
      </c>
    </row>
    <row r="132" spans="2:10" ht="33" x14ac:dyDescent="0.2">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9078</v>
      </c>
    </row>
    <row r="137" spans="2:10" ht="33" customHeight="1" thickBot="1" x14ac:dyDescent="0.25">
      <c r="C137" s="229" t="s">
        <v>8536</v>
      </c>
      <c r="D137" s="431"/>
      <c r="E137" s="439" t="s">
        <v>8579</v>
      </c>
      <c r="F137" s="441"/>
      <c r="G137" s="326" t="str">
        <f>IF(ISBLANK(H137),"必須","入力済")</f>
        <v>必須</v>
      </c>
      <c r="H137" s="65"/>
      <c r="I137" s="286" t="s">
        <v>8624</v>
      </c>
      <c r="J137" s="363" t="s">
        <v>9079</v>
      </c>
    </row>
    <row r="138" spans="2:10" ht="33" customHeight="1" thickBot="1" x14ac:dyDescent="0.25">
      <c r="C138" s="223" t="s">
        <v>8537</v>
      </c>
      <c r="D138" s="426" t="s">
        <v>8758</v>
      </c>
      <c r="E138" s="427"/>
      <c r="F138" s="428"/>
      <c r="G138" s="316" t="str">
        <f>IF(ISBLANK(H138), "必須",  "入力済")</f>
        <v>必須</v>
      </c>
      <c r="H138" s="67"/>
      <c r="I138" s="271" t="s">
        <v>8786</v>
      </c>
      <c r="J138" s="367" t="s">
        <v>8771</v>
      </c>
    </row>
    <row r="139" spans="2:10" ht="33" customHeight="1" thickBot="1" x14ac:dyDescent="0.25">
      <c r="C139" s="223" t="s">
        <v>8538</v>
      </c>
      <c r="D139" s="426" t="s">
        <v>8474</v>
      </c>
      <c r="E139" s="427"/>
      <c r="F139" s="428"/>
      <c r="G139" s="328" t="str">
        <f>IF(ISBLANK(H139),"可能な限り","入力済")</f>
        <v>可能な限り</v>
      </c>
      <c r="H139" s="79"/>
      <c r="I139" s="289" t="s">
        <v>8786</v>
      </c>
      <c r="J139" s="367" t="s">
        <v>8775</v>
      </c>
    </row>
    <row r="140" spans="2:10" ht="66" customHeight="1" thickBot="1" x14ac:dyDescent="0.25">
      <c r="C140" s="223" t="s">
        <v>8539</v>
      </c>
      <c r="D140" s="426" t="s">
        <v>8612</v>
      </c>
      <c r="E140" s="427"/>
      <c r="F140" s="428"/>
      <c r="G140" s="329" t="str">
        <f>IF(ISBLANK(H140),"必須","入力済")</f>
        <v>必須</v>
      </c>
      <c r="H140" s="71"/>
      <c r="I140" s="290" t="s">
        <v>8624</v>
      </c>
      <c r="J140" s="367" t="s">
        <v>9095</v>
      </c>
    </row>
    <row r="141" spans="2:10" ht="33.5" thickBot="1" x14ac:dyDescent="0.25">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x14ac:dyDescent="0.25">
      <c r="C142" s="223" t="s">
        <v>8541</v>
      </c>
      <c r="D142" s="426" t="s">
        <v>8061</v>
      </c>
      <c r="E142" s="427"/>
      <c r="F142" s="428"/>
      <c r="G142" s="328" t="str">
        <f>IF(ISBLANK(H142),"可能な限り","入力済")</f>
        <v>可能な限り</v>
      </c>
      <c r="H142" s="81"/>
      <c r="I142" s="291" t="s">
        <v>8786</v>
      </c>
      <c r="J142" s="367" t="s">
        <v>9081</v>
      </c>
    </row>
    <row r="143" spans="2:10" ht="33" customHeight="1" thickBot="1" x14ac:dyDescent="0.25">
      <c r="C143" s="223" t="s">
        <v>8542</v>
      </c>
      <c r="D143" s="426" t="s">
        <v>8476</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20" x14ac:dyDescent="0.2">
      <c r="B145" s="23" t="s">
        <v>9036</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8786</v>
      </c>
      <c r="J147" s="364" t="s">
        <v>8776</v>
      </c>
    </row>
    <row r="148" spans="2:10" ht="33" customHeight="1" thickBot="1" x14ac:dyDescent="0.25">
      <c r="C148" s="223" t="s">
        <v>8037</v>
      </c>
      <c r="D148" s="444" t="s">
        <v>8581</v>
      </c>
      <c r="E148" s="442"/>
      <c r="F148" s="443"/>
      <c r="G148" s="313" t="str">
        <f>IF(ISBLANK(H148),"必須","入力済")</f>
        <v>必須</v>
      </c>
      <c r="H148" s="93"/>
      <c r="I148" s="276" t="s">
        <v>8786</v>
      </c>
      <c r="J148" s="364" t="s">
        <v>8777</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6" t="s">
        <v>8583</v>
      </c>
      <c r="E150" s="427"/>
      <c r="F150" s="428"/>
      <c r="G150" s="322" t="str">
        <f>IF(ISBLANK(H150),"必須","入力済")</f>
        <v>必須</v>
      </c>
      <c r="H150" s="77"/>
      <c r="I150" s="271" t="s">
        <v>9041</v>
      </c>
      <c r="J150" s="367" t="s">
        <v>8778</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8786</v>
      </c>
      <c r="J152" s="364" t="s">
        <v>8779</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8746</v>
      </c>
      <c r="E161" s="442"/>
      <c r="F161" s="443"/>
      <c r="G161" s="321" t="str">
        <f>IF(ISBLANK(H161),"必須","入力済")</f>
        <v>必須</v>
      </c>
      <c r="H161" s="69"/>
      <c r="I161" s="273" t="s">
        <v>8786</v>
      </c>
      <c r="J161" s="364" t="s">
        <v>8780</v>
      </c>
    </row>
    <row r="162" spans="2:10" ht="33" customHeight="1" thickBot="1" x14ac:dyDescent="0.25">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必須</v>
      </c>
      <c r="H164" s="70"/>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8760</v>
      </c>
      <c r="E169" s="489"/>
      <c r="F169" s="490"/>
      <c r="G169" s="328" t="str">
        <f>IF(ISBLANK(H169),"必須","入力済")</f>
        <v>必須</v>
      </c>
      <c r="H169" s="74"/>
      <c r="I169" s="271" t="s">
        <v>8788</v>
      </c>
      <c r="J169" s="367" t="s">
        <v>8782</v>
      </c>
    </row>
    <row r="170" spans="2:10" ht="33.5" thickBot="1" x14ac:dyDescent="0.25">
      <c r="C170" s="223" t="s">
        <v>8543</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6" t="s">
        <v>8587</v>
      </c>
      <c r="E176" s="427"/>
      <c r="F176" s="428"/>
      <c r="G176" s="322" t="str">
        <f>IF(ISBLANK(H176),"必須","入力済")</f>
        <v>必須</v>
      </c>
      <c r="H176" s="71"/>
      <c r="I176" s="288" t="s">
        <v>8624</v>
      </c>
      <c r="J176" s="367" t="s">
        <v>8682</v>
      </c>
    </row>
    <row r="177" spans="2:10" ht="33.5" thickBot="1" x14ac:dyDescent="0.25">
      <c r="C177" s="223" t="s">
        <v>8039</v>
      </c>
      <c r="D177" s="426" t="s">
        <v>8588</v>
      </c>
      <c r="E177" s="427"/>
      <c r="F177" s="428"/>
      <c r="G177" s="322" t="str">
        <f>IF(ISBLANK(H177),"必須","入力済")</f>
        <v>必須</v>
      </c>
      <c r="H177" s="74"/>
      <c r="I177" s="299" t="s">
        <v>8788</v>
      </c>
      <c r="J177" s="367" t="s">
        <v>8784</v>
      </c>
    </row>
    <row r="178" spans="2:10" ht="33" customHeight="1" x14ac:dyDescent="0.2">
      <c r="C178" s="225" t="s">
        <v>8040</v>
      </c>
      <c r="D178" s="504" t="s">
        <v>8589</v>
      </c>
      <c r="E178" s="507" t="s">
        <v>8686</v>
      </c>
      <c r="F178" s="508"/>
      <c r="G178" s="334" t="str">
        <f>IF(ISBLANK(H178),"必須","入力済")</f>
        <v>必須</v>
      </c>
      <c r="H178" s="78"/>
      <c r="I178" s="243" t="s">
        <v>8624</v>
      </c>
      <c r="J178" s="387" t="s">
        <v>9069</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2">
      <c r="C180" s="227" t="s">
        <v>8536</v>
      </c>
      <c r="D180" s="505"/>
      <c r="E180" s="474" t="s">
        <v>9038</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3" x14ac:dyDescent="0.2">
      <c r="C183" s="227" t="s">
        <v>8539</v>
      </c>
      <c r="D183" s="505"/>
      <c r="E183" s="476" t="s">
        <v>8748</v>
      </c>
      <c r="F183" s="477"/>
      <c r="G183" s="305" t="str">
        <f>IF(ISBLANK(H183),"必須","入力済")</f>
        <v>必須</v>
      </c>
      <c r="H183" s="103"/>
      <c r="I183" s="300" t="s">
        <v>8788</v>
      </c>
      <c r="J183" s="354" t="s">
        <v>8785</v>
      </c>
    </row>
    <row r="184" spans="2:10" ht="33" customHeight="1" thickBot="1" x14ac:dyDescent="0.25">
      <c r="C184" s="229" t="s">
        <v>8540</v>
      </c>
      <c r="D184" s="506"/>
      <c r="E184" s="439" t="s">
        <v>8590</v>
      </c>
      <c r="F184" s="441"/>
      <c r="G184" s="326" t="str">
        <f>IF(ISBLANK(H184),"必須","入力済")</f>
        <v>必須</v>
      </c>
      <c r="H184" s="75"/>
      <c r="I184" s="301" t="s">
        <v>8786</v>
      </c>
      <c r="J184" s="363" t="s">
        <v>9070</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9098</v>
      </c>
    </row>
    <row r="3" spans="1:53" ht="18" customHeight="1" thickBot="1" x14ac:dyDescent="0.25">
      <c r="B3" s="521" t="str">
        <f>IF(ISBLANK(行政用!H17), "", 行政用!H17)</f>
        <v>つくば市長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5" customHeight="1" x14ac:dyDescent="0.2">
      <c r="B4" s="43">
        <v>1</v>
      </c>
      <c r="C4" s="44" t="s">
        <v>8659</v>
      </c>
      <c r="D4" s="45" t="s">
        <v>11110</v>
      </c>
      <c r="E4" s="46" t="s">
        <v>8652</v>
      </c>
      <c r="F4" s="44" t="s">
        <v>8665</v>
      </c>
    </row>
    <row r="5" spans="1:6" ht="39.65" customHeight="1" x14ac:dyDescent="0.2">
      <c r="B5" s="43">
        <v>2</v>
      </c>
      <c r="C5" s="44" t="s">
        <v>8653</v>
      </c>
      <c r="D5" s="45" t="s">
        <v>11110</v>
      </c>
      <c r="E5" s="46" t="s">
        <v>8652</v>
      </c>
      <c r="F5" s="47" t="s">
        <v>8654</v>
      </c>
    </row>
    <row r="6" spans="1:6" ht="39.65" customHeight="1" x14ac:dyDescent="0.2">
      <c r="B6" s="43">
        <v>3</v>
      </c>
      <c r="C6" s="44" t="s">
        <v>8655</v>
      </c>
      <c r="D6" s="45" t="s">
        <v>11110</v>
      </c>
      <c r="E6" s="46" t="s">
        <v>8652</v>
      </c>
      <c r="F6" s="47" t="s">
        <v>8656</v>
      </c>
    </row>
    <row r="7" spans="1:6" ht="39.65" customHeight="1" x14ac:dyDescent="0.2">
      <c r="B7" s="43">
        <v>4</v>
      </c>
      <c r="C7" s="44" t="s">
        <v>8657</v>
      </c>
      <c r="D7" s="45" t="s">
        <v>11110</v>
      </c>
      <c r="E7" s="46" t="s">
        <v>8652</v>
      </c>
      <c r="F7" s="47" t="s">
        <v>8658</v>
      </c>
    </row>
    <row r="8" spans="1:6" ht="39.65" customHeight="1" x14ac:dyDescent="0.2">
      <c r="B8" s="43">
        <v>5</v>
      </c>
      <c r="C8" s="47" t="s">
        <v>8662</v>
      </c>
      <c r="D8" s="45" t="s">
        <v>11110</v>
      </c>
      <c r="E8" s="48" t="s">
        <v>8683</v>
      </c>
      <c r="F8" s="47" t="s">
        <v>8663</v>
      </c>
    </row>
    <row r="9" spans="1:6" ht="39.65" customHeight="1" x14ac:dyDescent="0.2">
      <c r="B9" s="43">
        <v>6</v>
      </c>
      <c r="C9" s="44" t="s">
        <v>8681</v>
      </c>
      <c r="D9" s="45" t="s">
        <v>11110</v>
      </c>
      <c r="E9" s="49" t="str">
        <f>IF(OR(入力フォーム!H152&gt;0, 入力フォーム!H62="現況地目や共有持分割合等の単位にまとめて届出"), "必須", "不要")</f>
        <v>不要</v>
      </c>
      <c r="F9" s="47" t="s">
        <v>8759</v>
      </c>
    </row>
    <row r="10" spans="1:6" ht="39.65" customHeight="1" x14ac:dyDescent="0.2">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55" zoomScaleNormal="55" zoomScaleSheetLayoutView="100" zoomScalePageLayoutView="70" workbookViewId="0">
      <pane ySplit="1" topLeftCell="A2" activePane="bottomLeft" state="frozen"/>
      <selection activeCell="E16" sqref="E16:G16"/>
      <selection pane="bottomLeft" activeCell="B3" sqref="B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5" x14ac:dyDescent="0.2">
      <c r="B3" s="28" t="s">
        <v>8765</v>
      </c>
      <c r="C3" s="338"/>
      <c r="D3" s="338"/>
      <c r="E3" s="338"/>
      <c r="H3" s="339"/>
      <c r="I3" s="339"/>
      <c r="J3" s="340"/>
      <c r="L3" s="339"/>
    </row>
    <row r="4" spans="1:12" s="253" customFormat="1" ht="22.5" x14ac:dyDescent="0.2">
      <c r="C4" s="341" t="s">
        <v>9010</v>
      </c>
      <c r="E4" s="338"/>
      <c r="H4" s="339"/>
      <c r="I4" s="339"/>
      <c r="J4" s="340"/>
      <c r="L4" s="339"/>
    </row>
    <row r="5" spans="1:12" s="253" customFormat="1" ht="22.5" x14ac:dyDescent="0.2">
      <c r="C5" s="341"/>
      <c r="D5" s="342" t="s">
        <v>9008</v>
      </c>
      <c r="E5" s="338"/>
      <c r="H5" s="339"/>
      <c r="I5" s="339"/>
      <c r="J5" s="340"/>
      <c r="L5" s="339"/>
    </row>
    <row r="6" spans="1:12" s="253" customFormat="1" ht="22.5" x14ac:dyDescent="0.2">
      <c r="C6" s="341"/>
      <c r="D6" s="217" t="s">
        <v>9000</v>
      </c>
      <c r="E6" s="338"/>
      <c r="H6" s="339"/>
      <c r="I6" s="339"/>
      <c r="J6" s="340"/>
      <c r="L6" s="339"/>
    </row>
    <row r="7" spans="1:12" s="253" customFormat="1" ht="22.5" x14ac:dyDescent="0.2">
      <c r="C7" s="341"/>
      <c r="D7" s="217" t="s">
        <v>9063</v>
      </c>
      <c r="E7" s="338"/>
      <c r="H7" s="339"/>
      <c r="I7" s="339"/>
      <c r="J7" s="340"/>
      <c r="L7" s="339"/>
    </row>
    <row r="8" spans="1:12" s="253" customFormat="1" ht="22.5" x14ac:dyDescent="0.2">
      <c r="C8" s="341"/>
      <c r="D8" s="217" t="s">
        <v>9001</v>
      </c>
      <c r="E8" s="338"/>
      <c r="H8" s="339"/>
      <c r="I8" s="339"/>
      <c r="J8" s="340"/>
      <c r="L8" s="339"/>
    </row>
    <row r="9" spans="1:12" s="253" customFormat="1" ht="22.5" x14ac:dyDescent="0.2">
      <c r="C9" s="341"/>
      <c r="D9" s="217" t="s">
        <v>9002</v>
      </c>
      <c r="E9" s="338"/>
      <c r="H9" s="339"/>
      <c r="I9" s="339"/>
      <c r="J9" s="340"/>
      <c r="L9" s="339"/>
    </row>
    <row r="10" spans="1:12" s="253" customFormat="1" ht="22.5" x14ac:dyDescent="0.2">
      <c r="C10" s="341"/>
      <c r="D10" s="217" t="s">
        <v>9003</v>
      </c>
      <c r="E10" s="338"/>
      <c r="H10" s="339"/>
      <c r="I10" s="339"/>
      <c r="J10" s="340"/>
      <c r="L10" s="339"/>
    </row>
    <row r="11" spans="1:12" s="253" customFormat="1" ht="22.5" x14ac:dyDescent="0.2">
      <c r="C11" s="341"/>
      <c r="D11" s="217" t="s">
        <v>9004</v>
      </c>
      <c r="E11" s="338"/>
      <c r="H11" s="339"/>
      <c r="I11" s="339"/>
      <c r="J11" s="340"/>
      <c r="L11" s="339"/>
    </row>
    <row r="12" spans="1:12" s="253" customFormat="1" ht="22.5" x14ac:dyDescent="0.2">
      <c r="C12" s="341"/>
      <c r="D12" s="342" t="s">
        <v>9009</v>
      </c>
      <c r="E12" s="338"/>
      <c r="H12" s="339"/>
      <c r="I12" s="339"/>
      <c r="J12" s="340"/>
      <c r="L12" s="339"/>
    </row>
    <row r="13" spans="1:12" s="253" customFormat="1" ht="22.5" x14ac:dyDescent="0.2">
      <c r="C13" s="341"/>
      <c r="D13" s="217" t="s">
        <v>9005</v>
      </c>
      <c r="E13" s="338"/>
      <c r="H13" s="339"/>
      <c r="I13" s="339"/>
      <c r="J13" s="340"/>
      <c r="L13" s="339"/>
    </row>
    <row r="14" spans="1:12" s="253" customFormat="1" ht="22.5" x14ac:dyDescent="0.2">
      <c r="C14" s="341"/>
      <c r="D14" s="217" t="s">
        <v>9006</v>
      </c>
      <c r="E14" s="338"/>
      <c r="H14" s="339"/>
      <c r="I14" s="339"/>
      <c r="J14" s="340"/>
      <c r="L14" s="339"/>
    </row>
    <row r="15" spans="1:12" s="253" customFormat="1" ht="22.5" x14ac:dyDescent="0.2">
      <c r="C15" s="341"/>
      <c r="D15" s="217" t="s">
        <v>9007</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9.5" x14ac:dyDescent="0.2">
      <c r="C17" s="227" t="s">
        <v>8036</v>
      </c>
      <c r="D17" s="402" t="s">
        <v>8556</v>
      </c>
      <c r="E17" s="848" t="s">
        <v>8999</v>
      </c>
      <c r="F17" s="849"/>
      <c r="G17" s="348" t="str">
        <f>IF(ISBLANK(H17),"必須","入力済")</f>
        <v>入力済</v>
      </c>
      <c r="H17" s="58" t="s">
        <v>11111</v>
      </c>
      <c r="I17" s="343" t="s">
        <v>8788</v>
      </c>
      <c r="J17" s="389" t="s">
        <v>9044</v>
      </c>
      <c r="L17" s="339"/>
    </row>
    <row r="18" spans="2:12" s="253" customFormat="1" ht="33" x14ac:dyDescent="0.2">
      <c r="C18" s="227" t="s">
        <v>8037</v>
      </c>
      <c r="D18" s="402"/>
      <c r="E18" s="849" t="s">
        <v>8850</v>
      </c>
      <c r="F18" s="849"/>
      <c r="G18" s="348" t="str">
        <f>IF(ISBLANK(H18),"必須","入力済")</f>
        <v>入力済</v>
      </c>
      <c r="H18" s="58" t="s">
        <v>8859</v>
      </c>
      <c r="I18" s="344" t="s">
        <v>8624</v>
      </c>
      <c r="J18" s="389" t="s">
        <v>8931</v>
      </c>
      <c r="L18" s="339"/>
    </row>
    <row r="19" spans="2:12" s="253" customFormat="1" ht="27" customHeight="1" x14ac:dyDescent="0.2">
      <c r="C19" s="338"/>
      <c r="D19" s="338"/>
      <c r="E19" s="338"/>
      <c r="H19" s="339"/>
      <c r="I19" s="339"/>
      <c r="J19" s="340"/>
      <c r="L19" s="339"/>
    </row>
    <row r="20" spans="2:12" s="253" customFormat="1" ht="22.5"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8618</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8935</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8936</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2">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5"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5">
      <c r="C43" s="863" t="s">
        <v>8928</v>
      </c>
      <c r="D43" s="863"/>
      <c r="E43" s="863"/>
      <c r="F43" s="863"/>
      <c r="G43" s="862" t="str">
        <f>入力フォーム!H67&amp;行政用!H24</f>
        <v/>
      </c>
      <c r="H43" s="862"/>
      <c r="I43" s="862"/>
      <c r="J43" s="395" t="s">
        <v>8930</v>
      </c>
    </row>
    <row r="44" spans="2:12" s="253" customFormat="1" ht="27" customHeight="1" x14ac:dyDescent="0.2"/>
    <row r="45" spans="2:12" s="253" customFormat="1" ht="22.5"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9028</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
      <c r="C54" s="267" t="s">
        <v>8535</v>
      </c>
      <c r="D54" s="861"/>
      <c r="E54" s="859" t="s">
        <v>8943</v>
      </c>
      <c r="F54" s="859"/>
      <c r="G54" s="320" t="str">
        <f>IF(ISBLANK(H54),"任意","入力済")</f>
        <v>任意</v>
      </c>
      <c r="H54" s="91"/>
      <c r="I54" s="343" t="s">
        <v>8932</v>
      </c>
      <c r="J54" s="390" t="s">
        <v>8942</v>
      </c>
    </row>
    <row r="55" spans="3:10" s="253" customFormat="1" ht="33" x14ac:dyDescent="0.2">
      <c r="C55" s="267" t="s">
        <v>8536</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9054</v>
      </c>
    </row>
    <row r="4" spans="2:10" s="2" customFormat="1" ht="26" x14ac:dyDescent="0.2">
      <c r="B4" s="7" t="s">
        <v>2</v>
      </c>
      <c r="C4" s="7" t="s">
        <v>3</v>
      </c>
      <c r="D4" s="7" t="s">
        <v>174</v>
      </c>
      <c r="E4" s="108" t="s">
        <v>191</v>
      </c>
      <c r="F4" s="8" t="s">
        <v>9052</v>
      </c>
      <c r="G4" s="8" t="s">
        <v>9053</v>
      </c>
      <c r="H4" s="8" t="s">
        <v>172</v>
      </c>
      <c r="I4" s="8" t="s">
        <v>173</v>
      </c>
      <c r="J4" s="8" t="s">
        <v>175</v>
      </c>
    </row>
    <row r="5" spans="2:10" ht="16.5" customHeight="1" x14ac:dyDescent="0.45">
      <c r="B5" s="13">
        <v>1</v>
      </c>
      <c r="C5" s="13" t="s">
        <v>4</v>
      </c>
      <c r="D5" s="13" t="s">
        <v>5</v>
      </c>
      <c r="E5" s="109" t="str">
        <f>IFERROR(INDEX(参照D!C5:C51, MATCH(入力フォーム!H66, 参照D!B5:B51, 0)), "")</f>
        <v>08</v>
      </c>
      <c r="F5" s="4" t="s">
        <v>169</v>
      </c>
      <c r="G5" s="4"/>
      <c r="H5" s="4"/>
      <c r="I5" s="106" t="s">
        <v>9055</v>
      </c>
      <c r="J5" s="12"/>
    </row>
    <row r="6" spans="2:10" ht="16.5" customHeight="1" x14ac:dyDescent="0.45">
      <c r="B6" s="13">
        <v>2</v>
      </c>
      <c r="C6" s="13" t="s">
        <v>8</v>
      </c>
      <c r="D6" s="13" t="s">
        <v>9</v>
      </c>
      <c r="E6" s="110" t="str">
        <f>IF(行政用!H50="", "", IFERROR(TEXT(行政用!H50,"00"), ""))</f>
        <v/>
      </c>
      <c r="F6" s="4" t="s">
        <v>169</v>
      </c>
      <c r="G6" s="4"/>
      <c r="H6" s="4"/>
      <c r="I6" s="106" t="s">
        <v>9055</v>
      </c>
      <c r="J6" s="12"/>
    </row>
    <row r="7" spans="2:10" ht="16.5" customHeight="1" x14ac:dyDescent="0.45">
      <c r="B7" s="13">
        <v>3</v>
      </c>
      <c r="C7" s="13" t="s">
        <v>12</v>
      </c>
      <c r="D7" s="13" t="s">
        <v>13</v>
      </c>
      <c r="E7" s="110" t="str">
        <f>IF(行政用!H51="", "", IFERROR(行政用!H51, 0))</f>
        <v/>
      </c>
      <c r="F7" s="4" t="s">
        <v>169</v>
      </c>
      <c r="G7" s="4"/>
      <c r="H7" s="4"/>
      <c r="I7" s="106" t="s">
        <v>9055</v>
      </c>
      <c r="J7" s="12"/>
    </row>
    <row r="8" spans="2:10" ht="16.5" customHeight="1" x14ac:dyDescent="0.45">
      <c r="B8" s="13">
        <v>4</v>
      </c>
      <c r="C8" s="13" t="s">
        <v>16</v>
      </c>
      <c r="D8" s="13" t="s">
        <v>17</v>
      </c>
      <c r="E8" s="110" t="str">
        <f>IF(行政用!H52="", "", IFERROR(TEXT(行政用!H52,"00000"), ""))</f>
        <v/>
      </c>
      <c r="F8" s="4" t="s">
        <v>169</v>
      </c>
      <c r="G8" s="4"/>
      <c r="H8" s="4"/>
      <c r="I8" s="106" t="s">
        <v>9055</v>
      </c>
      <c r="J8" s="12"/>
    </row>
    <row r="9" spans="2:10" ht="16.5" customHeight="1" x14ac:dyDescent="0.45">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9051</v>
      </c>
      <c r="G11" s="3"/>
      <c r="H11" s="3"/>
      <c r="I11" s="106" t="s">
        <v>9055</v>
      </c>
      <c r="J11" s="12"/>
    </row>
    <row r="12" spans="2:10" ht="16.5" customHeight="1" x14ac:dyDescent="0.45">
      <c r="B12" s="13">
        <v>8</v>
      </c>
      <c r="C12" s="13" t="s">
        <v>32</v>
      </c>
      <c r="D12" s="13" t="s">
        <v>33</v>
      </c>
      <c r="E12" s="110" t="str">
        <f>IF(行政用!H24="", "", IFERROR(行政用!H24, 0))</f>
        <v/>
      </c>
      <c r="F12" s="4" t="s">
        <v>9051</v>
      </c>
      <c r="G12" s="3"/>
      <c r="H12" s="3"/>
      <c r="I12" s="106" t="s">
        <v>9055</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9051</v>
      </c>
      <c r="G15" s="3"/>
      <c r="H15" s="106" t="s">
        <v>9055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5">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5">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5">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9051</v>
      </c>
      <c r="G26" s="3"/>
      <c r="H26" s="106" t="s">
        <v>9055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5">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5">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9055</v>
      </c>
      <c r="I44" s="3"/>
      <c r="J44" s="12"/>
    </row>
    <row r="45" spans="2:10" ht="16.5" customHeight="1" x14ac:dyDescent="0.45">
      <c r="B45" s="13">
        <v>41</v>
      </c>
      <c r="C45" s="13" t="s">
        <v>121</v>
      </c>
      <c r="D45" s="13" t="s">
        <v>122</v>
      </c>
      <c r="E45" s="112" t="str">
        <f>IF(入力フォーム!H147="", "", IFERROR(入力フォーム!H147, 0))</f>
        <v/>
      </c>
      <c r="F45" s="4" t="s">
        <v>169</v>
      </c>
      <c r="G45" s="3"/>
      <c r="H45" s="106" t="s">
        <v>9055</v>
      </c>
      <c r="I45" s="3"/>
      <c r="J45" s="12"/>
    </row>
    <row r="46" spans="2:10" ht="16.5" customHeight="1" x14ac:dyDescent="0.45">
      <c r="B46" s="13">
        <v>42</v>
      </c>
      <c r="C46" s="13" t="s">
        <v>123</v>
      </c>
      <c r="D46" s="13" t="s">
        <v>124</v>
      </c>
      <c r="E46" s="113" t="str">
        <f>IF(入力フォーム!H148="", "", IFERROR(入力フォーム!H148, 0))</f>
        <v/>
      </c>
      <c r="F46" s="4" t="s">
        <v>169</v>
      </c>
      <c r="G46" s="3"/>
      <c r="H46" s="106" t="s">
        <v>9055</v>
      </c>
      <c r="I46" s="3"/>
      <c r="J46" s="12"/>
    </row>
    <row r="47" spans="2:10" ht="16.5" customHeight="1" x14ac:dyDescent="0.45">
      <c r="B47" s="13">
        <v>43</v>
      </c>
      <c r="C47" s="13" t="s">
        <v>125</v>
      </c>
      <c r="D47" s="13" t="s">
        <v>126</v>
      </c>
      <c r="E47" s="114" t="str">
        <f>IF(入力フォーム!H149="", "", IFERROR(入力フォーム!H149, 0))</f>
        <v/>
      </c>
      <c r="F47" s="4" t="s">
        <v>169</v>
      </c>
      <c r="G47" s="3"/>
      <c r="H47" s="106" t="s">
        <v>9055</v>
      </c>
      <c r="I47" s="3"/>
      <c r="J47" s="12"/>
    </row>
    <row r="48" spans="2:10" ht="16.5" customHeight="1" x14ac:dyDescent="0.45">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9055</v>
      </c>
      <c r="J51" s="12"/>
    </row>
    <row r="52" spans="2:10" ht="16.5" customHeight="1" x14ac:dyDescent="0.45">
      <c r="B52" s="13">
        <v>48</v>
      </c>
      <c r="C52" s="13" t="s">
        <v>135</v>
      </c>
      <c r="D52" s="13" t="s">
        <v>136</v>
      </c>
      <c r="E52" s="115" t="str">
        <f>IF(入力フォーム!H161="", "", IFERROR(入力フォーム!H161, 0))</f>
        <v/>
      </c>
      <c r="F52" s="4" t="s">
        <v>169</v>
      </c>
      <c r="G52" s="3"/>
      <c r="H52" s="106" t="s">
        <v>9055</v>
      </c>
      <c r="I52" s="3"/>
      <c r="J52" s="12"/>
    </row>
    <row r="53" spans="2:10" ht="16.5" customHeight="1" x14ac:dyDescent="0.45">
      <c r="B53" s="13">
        <v>49</v>
      </c>
      <c r="C53" s="13" t="s">
        <v>137</v>
      </c>
      <c r="D53" s="13" t="s">
        <v>138</v>
      </c>
      <c r="E53" s="110" t="str">
        <f>IF(行政用!H53="", "", IFERROR(行政用!H53, 0))</f>
        <v/>
      </c>
      <c r="F53" s="4" t="s">
        <v>169</v>
      </c>
      <c r="G53" s="3"/>
      <c r="H53" s="4"/>
      <c r="I53" s="106" t="s">
        <v>9055</v>
      </c>
      <c r="J53" s="12"/>
    </row>
    <row r="54" spans="2:10" ht="16.5" customHeight="1" x14ac:dyDescent="0.45">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5">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5">
      <c r="B72" s="13">
        <v>68</v>
      </c>
      <c r="C72" s="13" t="s">
        <v>34</v>
      </c>
      <c r="D72" s="13" t="s">
        <v>35</v>
      </c>
      <c r="E72" s="110" t="str">
        <f>IF(行政用!H28="", "", IFERROR(SUBSTITUTE(CLEAN(行政用!H28), ",", "，"), ""))</f>
        <v/>
      </c>
      <c r="F72" s="4" t="s">
        <v>9051</v>
      </c>
      <c r="G72" s="3"/>
      <c r="H72" s="4"/>
      <c r="I72" s="106" t="s">
        <v>9055</v>
      </c>
      <c r="J72" s="12"/>
    </row>
    <row r="73" spans="2:10" ht="16.5" customHeight="1" x14ac:dyDescent="0.45">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5">
      <c r="B74" s="13">
        <v>70</v>
      </c>
      <c r="C74" s="13" t="s">
        <v>41</v>
      </c>
      <c r="D74" s="13" t="s">
        <v>42</v>
      </c>
      <c r="E74" s="110" t="str">
        <f>IF(行政用!H29="", "", IFERROR(SUBSTITUTE(CLEAN(行政用!H29), ",", "，"), ""))</f>
        <v/>
      </c>
      <c r="F74" s="4" t="s">
        <v>9051</v>
      </c>
      <c r="G74" s="3"/>
      <c r="H74" s="4"/>
      <c r="I74" s="106" t="s">
        <v>9055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5">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08</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2025-06-30T00:12:09Z</cp:lastPrinted>
  <dcterms:created xsi:type="dcterms:W3CDTF">2005-07-01T05:21:10Z</dcterms:created>
  <dcterms:modified xsi:type="dcterms:W3CDTF">2025-06-30T00:12:15Z</dcterms:modified>
</cp:coreProperties>
</file>