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 defaultThemeVersion="124226"/>
  <xr:revisionPtr revIDLastSave="0" documentId="13_ncr:1_{6A6EABDD-85D4-4E9B-9CAA-16C63AF3FB16}" xr6:coauthVersionLast="36" xr6:coauthVersionMax="36" xr10:uidLastSave="{00000000-0000-0000-0000-000000000000}"/>
  <bookViews>
    <workbookView xWindow="4152" yWindow="-72" windowWidth="10056" windowHeight="8556" xr2:uid="{00000000-000D-0000-FFFF-FFFF00000000}"/>
  </bookViews>
  <sheets>
    <sheet name="p19" sheetId="14" r:id="rId1"/>
    <sheet name="p20" sheetId="8" r:id="rId2"/>
    <sheet name="p21" sheetId="9" r:id="rId3"/>
    <sheet name="p22" sheetId="13" r:id="rId4"/>
  </sheets>
  <definedNames>
    <definedName name="_xlnm.Print_Area" localSheetId="0">'p19'!$A$1:$E$40</definedName>
    <definedName name="_xlnm.Print_Area" localSheetId="3">'p22'!$A$1:$I$43</definedName>
  </definedNames>
  <calcPr calcId="191029"/>
</workbook>
</file>

<file path=xl/calcChain.xml><?xml version="1.0" encoding="utf-8"?>
<calcChain xmlns="http://schemas.openxmlformats.org/spreadsheetml/2006/main">
  <c r="H34" i="13" l="1"/>
  <c r="G34" i="13"/>
  <c r="F34" i="13"/>
  <c r="E34" i="13"/>
  <c r="I33" i="13"/>
  <c r="I34" i="13" s="1"/>
  <c r="H33" i="13"/>
  <c r="G33" i="13"/>
  <c r="F33" i="13"/>
  <c r="E33" i="13"/>
  <c r="I32" i="13"/>
  <c r="H32" i="13"/>
  <c r="G32" i="13"/>
  <c r="F32" i="13"/>
  <c r="E32" i="13"/>
  <c r="I21" i="13"/>
  <c r="H21" i="13"/>
  <c r="G21" i="13"/>
  <c r="F21" i="13"/>
  <c r="E21" i="13"/>
  <c r="I14" i="13"/>
  <c r="H14" i="13"/>
  <c r="G14" i="13"/>
  <c r="F14" i="13"/>
  <c r="E14" i="13"/>
  <c r="I10" i="13"/>
  <c r="H10" i="13"/>
  <c r="G10" i="13"/>
  <c r="F10" i="13"/>
  <c r="E10" i="13"/>
  <c r="I5" i="13"/>
  <c r="H5" i="13"/>
  <c r="G5" i="13"/>
  <c r="F5" i="13"/>
  <c r="I3" i="13"/>
  <c r="H3" i="13"/>
  <c r="G3" i="13"/>
  <c r="F3" i="13"/>
  <c r="E3" i="13"/>
  <c r="C67" i="9"/>
  <c r="I66" i="9"/>
  <c r="F65" i="9"/>
  <c r="J55" i="9"/>
  <c r="K54" i="9"/>
  <c r="K53" i="9"/>
  <c r="K52" i="9"/>
  <c r="D52" i="9"/>
  <c r="C52" i="9"/>
  <c r="K51" i="9"/>
  <c r="E51" i="9"/>
  <c r="K50" i="9"/>
  <c r="E50" i="9"/>
  <c r="K49" i="9"/>
  <c r="E49" i="9"/>
  <c r="K48" i="9"/>
  <c r="E48" i="9"/>
  <c r="K47" i="9"/>
  <c r="E47" i="9"/>
  <c r="K46" i="9"/>
  <c r="E46" i="9"/>
  <c r="K45" i="9"/>
  <c r="E45" i="9"/>
  <c r="K44" i="9"/>
  <c r="E44" i="9"/>
  <c r="K43" i="9"/>
  <c r="E43" i="9"/>
  <c r="K42" i="9"/>
  <c r="E42" i="9"/>
  <c r="K41" i="9"/>
  <c r="E41" i="9"/>
  <c r="K40" i="9"/>
  <c r="E40" i="9"/>
  <c r="K39" i="9"/>
  <c r="E39" i="9"/>
  <c r="K38" i="9"/>
  <c r="E38" i="9"/>
  <c r="K37" i="9"/>
  <c r="E37" i="9"/>
  <c r="K36" i="9"/>
  <c r="E36" i="9"/>
  <c r="K35" i="9"/>
  <c r="E35" i="9"/>
  <c r="K34" i="9"/>
  <c r="E34" i="9"/>
  <c r="K33" i="9"/>
  <c r="E33" i="9"/>
  <c r="K32" i="9"/>
  <c r="E32" i="9"/>
  <c r="K31" i="9"/>
  <c r="E31" i="9"/>
  <c r="K30" i="9"/>
  <c r="E30" i="9"/>
  <c r="K29" i="9"/>
  <c r="E29" i="9"/>
  <c r="K28" i="9"/>
  <c r="K55" i="9" s="1"/>
  <c r="E28" i="9"/>
  <c r="E52" i="9" s="1"/>
  <c r="G21" i="9"/>
  <c r="E21" i="9"/>
  <c r="G19" i="9"/>
  <c r="L18" i="9"/>
  <c r="I19" i="9" s="1"/>
  <c r="K18" i="9"/>
  <c r="K19" i="9" s="1"/>
  <c r="J18" i="9"/>
  <c r="J19" i="9" s="1"/>
  <c r="I18" i="9"/>
  <c r="I21" i="9" s="1"/>
  <c r="H18" i="9"/>
  <c r="H21" i="9" s="1"/>
  <c r="G18" i="9"/>
  <c r="F18" i="9"/>
  <c r="F19" i="9" s="1"/>
  <c r="E18" i="9"/>
  <c r="E19" i="9" s="1"/>
  <c r="D18" i="9"/>
  <c r="D21" i="9" s="1"/>
  <c r="C18" i="9"/>
  <c r="C21" i="9" s="1"/>
  <c r="M17" i="9"/>
  <c r="L17" i="9"/>
  <c r="L16" i="9"/>
  <c r="M16" i="9" s="1"/>
  <c r="L15" i="9"/>
  <c r="M15" i="9" s="1"/>
  <c r="L14" i="9"/>
  <c r="M13" i="9"/>
  <c r="L13" i="9"/>
  <c r="L12" i="9"/>
  <c r="M12" i="9" s="1"/>
  <c r="L11" i="9"/>
  <c r="M11" i="9" s="1"/>
  <c r="L10" i="9"/>
  <c r="M9" i="9"/>
  <c r="L9" i="9"/>
  <c r="L8" i="9"/>
  <c r="M8" i="9" s="1"/>
  <c r="L7" i="9"/>
  <c r="M7" i="9" s="1"/>
  <c r="L6" i="9"/>
  <c r="M5" i="9"/>
  <c r="L5" i="9"/>
  <c r="L4" i="9"/>
  <c r="M4" i="9" s="1"/>
  <c r="L3" i="9"/>
  <c r="M3" i="9" s="1"/>
  <c r="I55" i="8"/>
  <c r="H50" i="8"/>
  <c r="G50" i="8"/>
  <c r="F50" i="8"/>
  <c r="E50" i="8"/>
  <c r="D50" i="8"/>
  <c r="C50" i="8"/>
  <c r="B50" i="8"/>
  <c r="I49" i="8"/>
  <c r="I48" i="8"/>
  <c r="I47" i="8"/>
  <c r="I46" i="8"/>
  <c r="I45" i="8"/>
  <c r="I44" i="8"/>
  <c r="I43" i="8"/>
  <c r="K36" i="8"/>
  <c r="K34" i="8"/>
  <c r="J33" i="8"/>
  <c r="I33" i="8"/>
  <c r="H33" i="8"/>
  <c r="G33" i="8"/>
  <c r="F33" i="8"/>
  <c r="E33" i="8"/>
  <c r="D33" i="8"/>
  <c r="C33" i="8"/>
  <c r="B33" i="8"/>
  <c r="K32" i="8"/>
  <c r="K31" i="8"/>
  <c r="K30" i="8"/>
  <c r="K29" i="8"/>
  <c r="K28" i="8"/>
  <c r="K27" i="8"/>
  <c r="K26" i="8"/>
  <c r="K25" i="8"/>
  <c r="K33" i="8" s="1"/>
  <c r="J24" i="8"/>
  <c r="J35" i="8" s="1"/>
  <c r="J37" i="8" s="1"/>
  <c r="I24" i="8"/>
  <c r="I35" i="8" s="1"/>
  <c r="I37" i="8" s="1"/>
  <c r="H24" i="8"/>
  <c r="H35" i="8" s="1"/>
  <c r="H37" i="8" s="1"/>
  <c r="G24" i="8"/>
  <c r="F24" i="8"/>
  <c r="F35" i="8" s="1"/>
  <c r="F37" i="8" s="1"/>
  <c r="E24" i="8"/>
  <c r="D24" i="8"/>
  <c r="D35" i="8" s="1"/>
  <c r="D37" i="8" s="1"/>
  <c r="C24" i="8"/>
  <c r="C35" i="8" s="1"/>
  <c r="C37" i="8" s="1"/>
  <c r="B24" i="8"/>
  <c r="B35" i="8" s="1"/>
  <c r="B37" i="8" s="1"/>
  <c r="K23" i="8"/>
  <c r="K22" i="8"/>
  <c r="G15" i="8"/>
  <c r="G17" i="8" s="1"/>
  <c r="F15" i="8"/>
  <c r="E15" i="8"/>
  <c r="D15" i="8"/>
  <c r="D17" i="8" s="1"/>
  <c r="C15" i="8"/>
  <c r="C16" i="8" s="1"/>
  <c r="B15" i="8"/>
  <c r="D16" i="8" s="1"/>
  <c r="J14" i="8"/>
  <c r="J5" i="8"/>
  <c r="J15" i="8" s="1"/>
  <c r="M18" i="9" l="1"/>
  <c r="H19" i="9"/>
  <c r="F21" i="9"/>
  <c r="M14" i="9"/>
  <c r="M10" i="9"/>
  <c r="C19" i="9"/>
  <c r="L19" i="9" s="1"/>
  <c r="D19" i="9"/>
  <c r="M6" i="9"/>
  <c r="C17" i="8"/>
  <c r="G35" i="8"/>
  <c r="G37" i="8" s="1"/>
  <c r="I50" i="8"/>
  <c r="D51" i="8" s="1"/>
  <c r="E16" i="8"/>
  <c r="B17" i="8"/>
  <c r="F16" i="8"/>
  <c r="G16" i="8"/>
  <c r="E35" i="8"/>
  <c r="E37" i="8" s="1"/>
  <c r="F51" i="8"/>
  <c r="G51" i="8"/>
  <c r="C51" i="8"/>
  <c r="K6" i="8"/>
  <c r="K13" i="8"/>
  <c r="K11" i="8"/>
  <c r="K4" i="8"/>
  <c r="J17" i="8"/>
  <c r="K10" i="8"/>
  <c r="K3" i="8"/>
  <c r="K12" i="8"/>
  <c r="K9" i="8"/>
  <c r="K8" i="8"/>
  <c r="K14" i="8"/>
  <c r="K7" i="8"/>
  <c r="H51" i="8"/>
  <c r="E17" i="8"/>
  <c r="K24" i="8"/>
  <c r="F17" i="8"/>
  <c r="K5" i="8"/>
  <c r="E51" i="8" l="1"/>
  <c r="B51" i="8"/>
  <c r="I51" i="8" s="1"/>
  <c r="K35" i="8"/>
  <c r="L24" i="8" s="1"/>
  <c r="L25" i="8" l="1"/>
  <c r="L31" i="8"/>
  <c r="L29" i="8"/>
  <c r="L27" i="8"/>
  <c r="K37" i="8"/>
  <c r="L26" i="8"/>
  <c r="L32" i="8"/>
  <c r="L30" i="8"/>
  <c r="L34" i="8"/>
  <c r="L33" i="8"/>
  <c r="L35" i="8" s="1"/>
  <c r="L22" i="8"/>
  <c r="L28" i="8"/>
  <c r="L23" i="8"/>
  <c r="F38" i="8" l="1"/>
  <c r="J38" i="8"/>
  <c r="C38" i="8"/>
  <c r="G38" i="8"/>
  <c r="H38" i="8"/>
  <c r="E38" i="8"/>
  <c r="I38" i="8"/>
  <c r="B38" i="8"/>
  <c r="D38" i="8"/>
  <c r="K3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36" authorId="0" shapeId="0" xr:uid="{7C8BAC96-B581-4A0E-A80B-BEA6C72CD172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図書のみ　雑誌は含まない
</t>
        </r>
      </text>
    </comment>
  </commentList>
</comments>
</file>

<file path=xl/sharedStrings.xml><?xml version="1.0" encoding="utf-8"?>
<sst xmlns="http://schemas.openxmlformats.org/spreadsheetml/2006/main" count="451" uniqueCount="326">
  <si>
    <t>合  計</t>
    <rPh sb="0" eb="4">
      <t>ゴウケイ</t>
    </rPh>
    <phoneticPr fontId="4"/>
  </si>
  <si>
    <t>開館日数</t>
  </si>
  <si>
    <t>入館者数</t>
    <rPh sb="0" eb="3">
      <t>ニュウカンシャ</t>
    </rPh>
    <rPh sb="3" eb="4">
      <t>スウ</t>
    </rPh>
    <phoneticPr fontId="4"/>
  </si>
  <si>
    <t>予約・リクエスト件数</t>
    <rPh sb="8" eb="10">
      <t>ケンスウ</t>
    </rPh>
    <phoneticPr fontId="4"/>
  </si>
  <si>
    <t xml:space="preserve">  ４月</t>
    <rPh sb="3" eb="4">
      <t>ガツ</t>
    </rPh>
    <phoneticPr fontId="4"/>
  </si>
  <si>
    <t>０～６</t>
    <phoneticPr fontId="4"/>
  </si>
  <si>
    <t xml:space="preserve">  ５月</t>
    <rPh sb="3" eb="4">
      <t>ガツ</t>
    </rPh>
    <phoneticPr fontId="4"/>
  </si>
  <si>
    <t>７～１２</t>
  </si>
  <si>
    <t xml:space="preserve">  ６月</t>
    <rPh sb="3" eb="4">
      <t>ガツ</t>
    </rPh>
    <phoneticPr fontId="4"/>
  </si>
  <si>
    <t>児童小計</t>
    <rPh sb="0" eb="2">
      <t>ジドウ</t>
    </rPh>
    <rPh sb="2" eb="3">
      <t>ショウ</t>
    </rPh>
    <rPh sb="3" eb="4">
      <t>ケイ</t>
    </rPh>
    <phoneticPr fontId="4"/>
  </si>
  <si>
    <t xml:space="preserve">  ７月</t>
    <rPh sb="3" eb="4">
      <t>ガツ</t>
    </rPh>
    <phoneticPr fontId="4"/>
  </si>
  <si>
    <t>１３～１５</t>
  </si>
  <si>
    <t xml:space="preserve">  ８月</t>
    <rPh sb="3" eb="4">
      <t>ガツ</t>
    </rPh>
    <phoneticPr fontId="4"/>
  </si>
  <si>
    <t>１６～１８</t>
  </si>
  <si>
    <t xml:space="preserve">  ９月</t>
    <rPh sb="3" eb="4">
      <t>ガツ</t>
    </rPh>
    <phoneticPr fontId="4"/>
  </si>
  <si>
    <t>１９～２２</t>
  </si>
  <si>
    <t>１０月</t>
    <rPh sb="2" eb="3">
      <t>ガツ</t>
    </rPh>
    <phoneticPr fontId="4"/>
  </si>
  <si>
    <t>２３～２９</t>
    <phoneticPr fontId="4"/>
  </si>
  <si>
    <t>１１月</t>
    <rPh sb="2" eb="3">
      <t>ガツ</t>
    </rPh>
    <phoneticPr fontId="4"/>
  </si>
  <si>
    <t>３０～３９</t>
  </si>
  <si>
    <t>１２月</t>
    <rPh sb="2" eb="3">
      <t>ガツ</t>
    </rPh>
    <phoneticPr fontId="4"/>
  </si>
  <si>
    <t>４０～４９</t>
  </si>
  <si>
    <t xml:space="preserve">  １月</t>
    <rPh sb="3" eb="4">
      <t>ガツ</t>
    </rPh>
    <phoneticPr fontId="4"/>
  </si>
  <si>
    <t>５０～５９</t>
  </si>
  <si>
    <t xml:space="preserve">  ２月</t>
    <rPh sb="3" eb="4">
      <t>ガツ</t>
    </rPh>
    <phoneticPr fontId="4"/>
  </si>
  <si>
    <t>６０～</t>
  </si>
  <si>
    <t xml:space="preserve">  ３月</t>
    <rPh sb="3" eb="4">
      <t>ガツ</t>
    </rPh>
    <phoneticPr fontId="4"/>
  </si>
  <si>
    <t>一般小計</t>
    <rPh sb="0" eb="2">
      <t>イッパン</t>
    </rPh>
    <rPh sb="2" eb="4">
      <t>ショウケイ</t>
    </rPh>
    <phoneticPr fontId="4"/>
  </si>
  <si>
    <t>合 計</t>
    <phoneticPr fontId="4"/>
  </si>
  <si>
    <t>個人計</t>
    <rPh sb="0" eb="2">
      <t>コジン</t>
    </rPh>
    <rPh sb="2" eb="3">
      <t>ケイ</t>
    </rPh>
    <phoneticPr fontId="4"/>
  </si>
  <si>
    <t>日平均</t>
  </si>
  <si>
    <t>団体等計</t>
    <rPh sb="2" eb="3">
      <t>ナド</t>
    </rPh>
    <rPh sb="3" eb="4">
      <t>ケイ</t>
    </rPh>
    <phoneticPr fontId="4"/>
  </si>
  <si>
    <t>月平均</t>
  </si>
  <si>
    <t>総計</t>
    <rPh sb="0" eb="2">
      <t>ソウケイ</t>
    </rPh>
    <phoneticPr fontId="4"/>
  </si>
  <si>
    <t>年  齢</t>
    <rPh sb="0" eb="4">
      <t>ネンレイ</t>
    </rPh>
    <phoneticPr fontId="4"/>
  </si>
  <si>
    <t>自動車</t>
    <phoneticPr fontId="4"/>
  </si>
  <si>
    <t>谷田部</t>
    <phoneticPr fontId="4"/>
  </si>
  <si>
    <t>筑  波</t>
    <phoneticPr fontId="4"/>
  </si>
  <si>
    <t>小野川</t>
    <phoneticPr fontId="4"/>
  </si>
  <si>
    <t>茎  崎</t>
    <phoneticPr fontId="4"/>
  </si>
  <si>
    <t>郵  送</t>
    <rPh sb="0" eb="1">
      <t>ユウ</t>
    </rPh>
    <rPh sb="3" eb="4">
      <t>ソウ</t>
    </rPh>
    <phoneticPr fontId="4"/>
  </si>
  <si>
    <t>比率（％）</t>
    <rPh sb="0" eb="2">
      <t>ヒリツ</t>
    </rPh>
    <phoneticPr fontId="4"/>
  </si>
  <si>
    <t>０～６</t>
  </si>
  <si>
    <t>相互貸借</t>
    <rPh sb="0" eb="2">
      <t>ソウゴ</t>
    </rPh>
    <rPh sb="2" eb="4">
      <t>タイシャク</t>
    </rPh>
    <phoneticPr fontId="4"/>
  </si>
  <si>
    <t>団体計</t>
    <rPh sb="2" eb="3">
      <t>ケイ</t>
    </rPh>
    <phoneticPr fontId="4"/>
  </si>
  <si>
    <t>総  計</t>
    <rPh sb="0" eb="1">
      <t>フサ</t>
    </rPh>
    <rPh sb="3" eb="4">
      <t>ケイ</t>
    </rPh>
    <phoneticPr fontId="4"/>
  </si>
  <si>
    <t>比率(％)</t>
    <rPh sb="0" eb="2">
      <t>ヒリツ</t>
    </rPh>
    <phoneticPr fontId="4"/>
  </si>
  <si>
    <t>資料区分</t>
    <rPh sb="0" eb="2">
      <t>シリョウ</t>
    </rPh>
    <rPh sb="2" eb="4">
      <t>クブン</t>
    </rPh>
    <phoneticPr fontId="4"/>
  </si>
  <si>
    <t>一般図書</t>
    <rPh sb="0" eb="4">
      <t>イッパントショ</t>
    </rPh>
    <phoneticPr fontId="4"/>
  </si>
  <si>
    <t>ヤ ン グ</t>
    <phoneticPr fontId="4"/>
  </si>
  <si>
    <t>児童図書</t>
    <rPh sb="0" eb="2">
      <t>ジドウ</t>
    </rPh>
    <rPh sb="2" eb="4">
      <t>トショ</t>
    </rPh>
    <phoneticPr fontId="4"/>
  </si>
  <si>
    <t>外国語一般</t>
    <rPh sb="0" eb="3">
      <t>ガイコクゴ</t>
    </rPh>
    <rPh sb="3" eb="5">
      <t>イッパン</t>
    </rPh>
    <phoneticPr fontId="4"/>
  </si>
  <si>
    <t>外国語児童</t>
    <rPh sb="0" eb="3">
      <t>ガイコクゴ</t>
    </rPh>
    <rPh sb="3" eb="5">
      <t>ジドウ</t>
    </rPh>
    <phoneticPr fontId="4"/>
  </si>
  <si>
    <t>視聴覚資料</t>
    <rPh sb="0" eb="3">
      <t>シチョウカク</t>
    </rPh>
    <rPh sb="3" eb="5">
      <t>シリョウ</t>
    </rPh>
    <phoneticPr fontId="4"/>
  </si>
  <si>
    <t>雑   誌</t>
    <rPh sb="0" eb="1">
      <t>ザツ</t>
    </rPh>
    <rPh sb="4" eb="5">
      <t>シ</t>
    </rPh>
    <phoneticPr fontId="4"/>
  </si>
  <si>
    <t>全資料合計</t>
    <rPh sb="0" eb="1">
      <t>ゼン</t>
    </rPh>
    <rPh sb="1" eb="3">
      <t>シリョウ</t>
    </rPh>
    <rPh sb="3" eb="5">
      <t>ゴウケイ</t>
    </rPh>
    <phoneticPr fontId="4"/>
  </si>
  <si>
    <t>自動車</t>
    <rPh sb="0" eb="3">
      <t>ジドウシャ</t>
    </rPh>
    <phoneticPr fontId="4"/>
  </si>
  <si>
    <t>谷田部</t>
    <rPh sb="0" eb="3">
      <t>ヤタベ</t>
    </rPh>
    <phoneticPr fontId="4"/>
  </si>
  <si>
    <t>筑  波</t>
    <rPh sb="0" eb="4">
      <t>ツクバ</t>
    </rPh>
    <phoneticPr fontId="4"/>
  </si>
  <si>
    <t>小野川</t>
    <rPh sb="0" eb="3">
      <t>オノガワ</t>
    </rPh>
    <phoneticPr fontId="4"/>
  </si>
  <si>
    <t>茎  崎</t>
    <rPh sb="0" eb="4">
      <t>クキザキ</t>
    </rPh>
    <phoneticPr fontId="4"/>
  </si>
  <si>
    <t>文庫</t>
    <rPh sb="0" eb="2">
      <t>ブンコ</t>
    </rPh>
    <phoneticPr fontId="4"/>
  </si>
  <si>
    <t>ヤング</t>
    <phoneticPr fontId="4"/>
  </si>
  <si>
    <t>貸出</t>
    <rPh sb="0" eb="2">
      <t>カシダシ</t>
    </rPh>
    <phoneticPr fontId="4"/>
  </si>
  <si>
    <t>参考図書</t>
    <rPh sb="0" eb="4">
      <t>サンコウトショ</t>
    </rPh>
    <phoneticPr fontId="4"/>
  </si>
  <si>
    <t>地域資料</t>
    <rPh sb="0" eb="2">
      <t>チイキ</t>
    </rPh>
    <rPh sb="2" eb="4">
      <t>シリョウ</t>
    </rPh>
    <phoneticPr fontId="4"/>
  </si>
  <si>
    <t>市政資料</t>
    <rPh sb="0" eb="2">
      <t>シセイ</t>
    </rPh>
    <rPh sb="2" eb="4">
      <t>シリョウ</t>
    </rPh>
    <phoneticPr fontId="4"/>
  </si>
  <si>
    <t>教科書</t>
    <rPh sb="0" eb="3">
      <t>キョウカショ</t>
    </rPh>
    <phoneticPr fontId="4"/>
  </si>
  <si>
    <t>絵本</t>
    <rPh sb="0" eb="2">
      <t>エホン</t>
    </rPh>
    <phoneticPr fontId="4"/>
  </si>
  <si>
    <t>紙芝居</t>
    <rPh sb="0" eb="3">
      <t>カミシバイ</t>
    </rPh>
    <phoneticPr fontId="4"/>
  </si>
  <si>
    <t>雑誌</t>
    <rPh sb="0" eb="2">
      <t>ザッシ</t>
    </rPh>
    <phoneticPr fontId="4"/>
  </si>
  <si>
    <t>分類不明</t>
    <rPh sb="0" eb="2">
      <t>ブンルイ</t>
    </rPh>
    <rPh sb="2" eb="4">
      <t>フメイ</t>
    </rPh>
    <phoneticPr fontId="4"/>
  </si>
  <si>
    <t>計</t>
    <rPh sb="0" eb="1">
      <t>ケイ</t>
    </rPh>
    <phoneticPr fontId="4"/>
  </si>
  <si>
    <t>比 率（％）</t>
    <rPh sb="0" eb="1">
      <t>ヒ</t>
    </rPh>
    <rPh sb="2" eb="3">
      <t>リツ</t>
    </rPh>
    <phoneticPr fontId="4"/>
  </si>
  <si>
    <t>開館日数</t>
    <rPh sb="0" eb="2">
      <t>カイカン</t>
    </rPh>
    <rPh sb="2" eb="4">
      <t>ニッスウ</t>
    </rPh>
    <phoneticPr fontId="4"/>
  </si>
  <si>
    <t>一日平均</t>
    <rPh sb="0" eb="2">
      <t>イチニチ</t>
    </rPh>
    <rPh sb="2" eb="4">
      <t>ヘイキン</t>
    </rPh>
    <phoneticPr fontId="4"/>
  </si>
  <si>
    <t>うち団体貸出</t>
    <rPh sb="2" eb="4">
      <t>ダンタイ</t>
    </rPh>
    <rPh sb="4" eb="6">
      <t>カシダシ</t>
    </rPh>
    <phoneticPr fontId="4"/>
  </si>
  <si>
    <t xml:space="preserve"> 分  類</t>
    <rPh sb="1" eb="2">
      <t>ブン</t>
    </rPh>
    <rPh sb="4" eb="5">
      <t>タグイ</t>
    </rPh>
    <phoneticPr fontId="4"/>
  </si>
  <si>
    <t>冊  数</t>
    <rPh sb="0" eb="4">
      <t>サツスウ</t>
    </rPh>
    <phoneticPr fontId="4"/>
  </si>
  <si>
    <t>総記</t>
    <rPh sb="0" eb="2">
      <t>ソウキ</t>
    </rPh>
    <phoneticPr fontId="4"/>
  </si>
  <si>
    <t>哲学</t>
    <rPh sb="0" eb="2">
      <t>テツガク</t>
    </rPh>
    <phoneticPr fontId="4"/>
  </si>
  <si>
    <t>歴史</t>
    <rPh sb="0" eb="2">
      <t>レキシ</t>
    </rPh>
    <phoneticPr fontId="4"/>
  </si>
  <si>
    <t>社会</t>
    <rPh sb="0" eb="2">
      <t>シャカイ</t>
    </rPh>
    <phoneticPr fontId="4"/>
  </si>
  <si>
    <t>自然</t>
    <rPh sb="0" eb="2">
      <t>シゼン</t>
    </rPh>
    <phoneticPr fontId="4"/>
  </si>
  <si>
    <t>技術</t>
    <rPh sb="0" eb="2">
      <t>ギジュツ</t>
    </rPh>
    <phoneticPr fontId="4"/>
  </si>
  <si>
    <t>産業</t>
    <rPh sb="0" eb="2">
      <t>サンギョウ</t>
    </rPh>
    <phoneticPr fontId="4"/>
  </si>
  <si>
    <t>芸術</t>
    <rPh sb="0" eb="2">
      <t>ゲイジュツ</t>
    </rPh>
    <phoneticPr fontId="4"/>
  </si>
  <si>
    <t>言語</t>
    <rPh sb="0" eb="2">
      <t>ゲンゴ</t>
    </rPh>
    <phoneticPr fontId="4"/>
  </si>
  <si>
    <t>文学</t>
    <rPh sb="0" eb="2">
      <t>ブンガク</t>
    </rPh>
    <phoneticPr fontId="4"/>
  </si>
  <si>
    <t>Ｎ</t>
    <phoneticPr fontId="4"/>
  </si>
  <si>
    <t>小説</t>
    <rPh sb="0" eb="2">
      <t>ショウセツ</t>
    </rPh>
    <phoneticPr fontId="4"/>
  </si>
  <si>
    <t>Ｗ</t>
    <phoneticPr fontId="4"/>
  </si>
  <si>
    <t>大活字本</t>
    <rPh sb="0" eb="1">
      <t>ダイカツ</t>
    </rPh>
    <rPh sb="1" eb="3">
      <t>カツジ</t>
    </rPh>
    <rPh sb="3" eb="4">
      <t>ホン</t>
    </rPh>
    <phoneticPr fontId="4"/>
  </si>
  <si>
    <t>Ｔ</t>
    <phoneticPr fontId="4"/>
  </si>
  <si>
    <t>市政資料</t>
    <phoneticPr fontId="4"/>
  </si>
  <si>
    <t>PC</t>
    <phoneticPr fontId="4"/>
  </si>
  <si>
    <t>コンピュータ</t>
    <phoneticPr fontId="4"/>
  </si>
  <si>
    <t>TB</t>
    <phoneticPr fontId="4"/>
  </si>
  <si>
    <t>Ｅ</t>
    <phoneticPr fontId="4"/>
  </si>
  <si>
    <t>Ｃ</t>
    <phoneticPr fontId="4"/>
  </si>
  <si>
    <t>Ｍ</t>
    <phoneticPr fontId="4"/>
  </si>
  <si>
    <t>コミック</t>
    <phoneticPr fontId="4"/>
  </si>
  <si>
    <t>Ｓ</t>
    <phoneticPr fontId="4"/>
  </si>
  <si>
    <t>進路情報</t>
    <rPh sb="0" eb="2">
      <t>シンロ</t>
    </rPh>
    <rPh sb="2" eb="4">
      <t>ジョウホウ</t>
    </rPh>
    <phoneticPr fontId="4"/>
  </si>
  <si>
    <t>TE</t>
    <phoneticPr fontId="4"/>
  </si>
  <si>
    <t>点字</t>
    <rPh sb="0" eb="2">
      <t>テンジ</t>
    </rPh>
    <phoneticPr fontId="4"/>
  </si>
  <si>
    <t>Ｚ</t>
    <phoneticPr fontId="4"/>
  </si>
  <si>
    <t>雑誌</t>
    <phoneticPr fontId="4"/>
  </si>
  <si>
    <t>Ａ</t>
    <phoneticPr fontId="4"/>
  </si>
  <si>
    <t>録音資料</t>
    <rPh sb="0" eb="2">
      <t>ロクオン</t>
    </rPh>
    <rPh sb="2" eb="4">
      <t>シリョウ</t>
    </rPh>
    <phoneticPr fontId="4"/>
  </si>
  <si>
    <t>Ｖ</t>
    <phoneticPr fontId="4"/>
  </si>
  <si>
    <t>映像資料</t>
    <rPh sb="0" eb="2">
      <t>エイゾウ</t>
    </rPh>
    <rPh sb="2" eb="4">
      <t>シリョウ</t>
    </rPh>
    <phoneticPr fontId="4"/>
  </si>
  <si>
    <t>Ｘ</t>
    <phoneticPr fontId="4"/>
  </si>
  <si>
    <t>その他</t>
    <rPh sb="2" eb="3">
      <t>タ</t>
    </rPh>
    <phoneticPr fontId="4"/>
  </si>
  <si>
    <t>合    計</t>
    <rPh sb="0" eb="1">
      <t>ゴウ</t>
    </rPh>
    <rPh sb="5" eb="6">
      <t>ケイ</t>
    </rPh>
    <phoneticPr fontId="4"/>
  </si>
  <si>
    <t>合   計</t>
    <rPh sb="0" eb="1">
      <t>ゴウ</t>
    </rPh>
    <rPh sb="4" eb="5">
      <t>ケイ</t>
    </rPh>
    <phoneticPr fontId="4"/>
  </si>
  <si>
    <t>令和２年度</t>
    <rPh sb="0" eb="2">
      <t>レイワ</t>
    </rPh>
    <rPh sb="3" eb="5">
      <t>ネンド</t>
    </rPh>
    <phoneticPr fontId="4"/>
  </si>
  <si>
    <t>令和３年度</t>
    <rPh sb="0" eb="2">
      <t>レイワ</t>
    </rPh>
    <rPh sb="3" eb="5">
      <t>ネンド</t>
    </rPh>
    <phoneticPr fontId="4"/>
  </si>
  <si>
    <t>貸出冊数</t>
    <rPh sb="0" eb="2">
      <t>カシダシ</t>
    </rPh>
    <rPh sb="2" eb="4">
      <t>サッスウ</t>
    </rPh>
    <phoneticPr fontId="4"/>
  </si>
  <si>
    <t>国</t>
    <rPh sb="0" eb="1">
      <t>クニ</t>
    </rPh>
    <phoneticPr fontId="4"/>
  </si>
  <si>
    <t>県内</t>
    <rPh sb="0" eb="2">
      <t>ケンナイ</t>
    </rPh>
    <phoneticPr fontId="4"/>
  </si>
  <si>
    <t>複写</t>
    <rPh sb="0" eb="2">
      <t>フクシャ</t>
    </rPh>
    <phoneticPr fontId="4"/>
  </si>
  <si>
    <t>口頭</t>
    <rPh sb="0" eb="2">
      <t>コウトウ</t>
    </rPh>
    <phoneticPr fontId="4"/>
  </si>
  <si>
    <t>電話</t>
    <rPh sb="0" eb="2">
      <t>デンワ</t>
    </rPh>
    <phoneticPr fontId="4"/>
  </si>
  <si>
    <t>電子メール</t>
    <rPh sb="0" eb="2">
      <t>デンシ</t>
    </rPh>
    <phoneticPr fontId="4"/>
  </si>
  <si>
    <t>利用件数</t>
    <rPh sb="0" eb="2">
      <t>リヨウ</t>
    </rPh>
    <rPh sb="2" eb="4">
      <t>ケンスウ</t>
    </rPh>
    <phoneticPr fontId="4"/>
  </si>
  <si>
    <t>音訳サービス</t>
    <rPh sb="0" eb="2">
      <t>オンヤク</t>
    </rPh>
    <phoneticPr fontId="4"/>
  </si>
  <si>
    <t>館外返却</t>
    <rPh sb="0" eb="2">
      <t>カンガイ</t>
    </rPh>
    <rPh sb="2" eb="4">
      <t>ヘンキャク</t>
    </rPh>
    <phoneticPr fontId="4"/>
  </si>
  <si>
    <t>返却冊数計</t>
    <rPh sb="0" eb="2">
      <t>ヘンキャク</t>
    </rPh>
    <rPh sb="2" eb="4">
      <t>サッスウ</t>
    </rPh>
    <rPh sb="4" eb="5">
      <t>ケイ</t>
    </rPh>
    <phoneticPr fontId="4"/>
  </si>
  <si>
    <t>検索件数</t>
    <rPh sb="0" eb="2">
      <t>ケンサク</t>
    </rPh>
    <rPh sb="2" eb="4">
      <t>ケンスウ</t>
    </rPh>
    <phoneticPr fontId="4"/>
  </si>
  <si>
    <t>内訳</t>
    <rPh sb="0" eb="2">
      <t>ウチワケ</t>
    </rPh>
    <phoneticPr fontId="4"/>
  </si>
  <si>
    <t>つくば市役所
コミュニティ棟</t>
    <rPh sb="3" eb="6">
      <t>シヤクショ</t>
    </rPh>
    <rPh sb="13" eb="14">
      <t>トウ</t>
    </rPh>
    <phoneticPr fontId="4"/>
  </si>
  <si>
    <t>登録者数</t>
    <rPh sb="2" eb="3">
      <t>シャ</t>
    </rPh>
    <phoneticPr fontId="4"/>
  </si>
  <si>
    <t>Ⅰ　中央図書館統計（月別）</t>
    <rPh sb="2" eb="4">
      <t>チュウオウ</t>
    </rPh>
    <rPh sb="4" eb="7">
      <t>トショカン</t>
    </rPh>
    <rPh sb="7" eb="9">
      <t>トウケイ</t>
    </rPh>
    <rPh sb="10" eb="12">
      <t>ツキベツ</t>
    </rPh>
    <phoneticPr fontId="4"/>
  </si>
  <si>
    <t>Ⅱ　有効登録者数（年齢別）</t>
    <rPh sb="2" eb="4">
      <t>ユウコウ</t>
    </rPh>
    <rPh sb="4" eb="6">
      <t>トウロク</t>
    </rPh>
    <rPh sb="6" eb="7">
      <t>シャ</t>
    </rPh>
    <rPh sb="7" eb="8">
      <t>スウ</t>
    </rPh>
    <rPh sb="9" eb="11">
      <t>ネンレイ</t>
    </rPh>
    <rPh sb="11" eb="12">
      <t>ベツ</t>
    </rPh>
    <phoneticPr fontId="4"/>
  </si>
  <si>
    <t>Ⅲ　貸出人数（館別・年齢別）</t>
    <rPh sb="2" eb="4">
      <t>カシダシ</t>
    </rPh>
    <rPh sb="4" eb="6">
      <t>ニンズウ</t>
    </rPh>
    <rPh sb="7" eb="9">
      <t>カンベツ</t>
    </rPh>
    <rPh sb="10" eb="13">
      <t>ネンレイベツ</t>
    </rPh>
    <phoneticPr fontId="4"/>
  </si>
  <si>
    <t>※一般図書には、文庫、参考図書、郷土資料、市政資料、教科書を含む。</t>
    <rPh sb="1" eb="3">
      <t>イッパン</t>
    </rPh>
    <rPh sb="3" eb="5">
      <t>トショ</t>
    </rPh>
    <rPh sb="8" eb="10">
      <t>ブンコ</t>
    </rPh>
    <rPh sb="11" eb="13">
      <t>サンコウ</t>
    </rPh>
    <rPh sb="13" eb="15">
      <t>トショ</t>
    </rPh>
    <rPh sb="16" eb="18">
      <t>キョウド</t>
    </rPh>
    <rPh sb="18" eb="20">
      <t>シリョウ</t>
    </rPh>
    <rPh sb="21" eb="23">
      <t>シセイ</t>
    </rPh>
    <rPh sb="23" eb="25">
      <t>シリョウ</t>
    </rPh>
    <rPh sb="26" eb="29">
      <t>キョウカショ</t>
    </rPh>
    <rPh sb="30" eb="31">
      <t>フク</t>
    </rPh>
    <phoneticPr fontId="4"/>
  </si>
  <si>
    <t>Ⅳ　蔵書冊数（館別・資料区分別）</t>
    <rPh sb="2" eb="4">
      <t>ゾウショ</t>
    </rPh>
    <rPh sb="4" eb="6">
      <t>サツスウ</t>
    </rPh>
    <rPh sb="7" eb="9">
      <t>カンベツ</t>
    </rPh>
    <rPh sb="10" eb="12">
      <t>シリョウ</t>
    </rPh>
    <rPh sb="12" eb="14">
      <t>クブン</t>
    </rPh>
    <rPh sb="14" eb="15">
      <t>ベツ</t>
    </rPh>
    <phoneticPr fontId="4"/>
  </si>
  <si>
    <t>※児童図書には、絵本、紙芝居を含む。</t>
    <rPh sb="1" eb="3">
      <t>ジドウ</t>
    </rPh>
    <rPh sb="3" eb="5">
      <t>トショ</t>
    </rPh>
    <rPh sb="8" eb="10">
      <t>エホン</t>
    </rPh>
    <rPh sb="11" eb="14">
      <t>カミシバイ</t>
    </rPh>
    <rPh sb="15" eb="16">
      <t>フク</t>
    </rPh>
    <phoneticPr fontId="4"/>
  </si>
  <si>
    <t>Ⅴ　受入冊数（館別）</t>
    <rPh sb="2" eb="4">
      <t>ウケイ</t>
    </rPh>
    <rPh sb="4" eb="6">
      <t>サッスウ</t>
    </rPh>
    <rPh sb="7" eb="9">
      <t>カンベツ</t>
    </rPh>
    <phoneticPr fontId="4"/>
  </si>
  <si>
    <t>受入冊数</t>
    <rPh sb="0" eb="2">
      <t>ウケイレ</t>
    </rPh>
    <rPh sb="2" eb="4">
      <t>サツスウ</t>
    </rPh>
    <phoneticPr fontId="4"/>
  </si>
  <si>
    <t>Ⅵ　貸出冊数（館別・資料区分別）</t>
    <rPh sb="2" eb="4">
      <t>カシダシ</t>
    </rPh>
    <rPh sb="4" eb="6">
      <t>サツスウ</t>
    </rPh>
    <rPh sb="7" eb="8">
      <t>カン</t>
    </rPh>
    <rPh sb="8" eb="9">
      <t>ベツ</t>
    </rPh>
    <rPh sb="10" eb="12">
      <t>シリョウ</t>
    </rPh>
    <rPh sb="12" eb="14">
      <t>クブン</t>
    </rPh>
    <rPh sb="14" eb="15">
      <t>ベツ</t>
    </rPh>
    <phoneticPr fontId="4"/>
  </si>
  <si>
    <t>Ⅶ　貸出冊数（全館・分類別）</t>
    <rPh sb="2" eb="4">
      <t>カシダシ</t>
    </rPh>
    <rPh sb="4" eb="6">
      <t>サツスウ</t>
    </rPh>
    <rPh sb="7" eb="9">
      <t>ゼンカン</t>
    </rPh>
    <rPh sb="10" eb="12">
      <t>ブンルイ</t>
    </rPh>
    <rPh sb="12" eb="13">
      <t>ベツ</t>
    </rPh>
    <phoneticPr fontId="4"/>
  </si>
  <si>
    <t>Ⅷ　蔵書冊数（全館・分類別）</t>
    <rPh sb="2" eb="4">
      <t>ゾウショ</t>
    </rPh>
    <rPh sb="4" eb="6">
      <t>サツスウ</t>
    </rPh>
    <rPh sb="7" eb="9">
      <t>ゼンカン</t>
    </rPh>
    <rPh sb="10" eb="12">
      <t>ブンルイ</t>
    </rPh>
    <rPh sb="12" eb="13">
      <t>ベツ</t>
    </rPh>
    <phoneticPr fontId="4"/>
  </si>
  <si>
    <t>Ⅸ　予約・リクエスト受付件数</t>
    <rPh sb="2" eb="4">
      <t>ヨヤク</t>
    </rPh>
    <rPh sb="10" eb="12">
      <t>ウケツケ</t>
    </rPh>
    <rPh sb="12" eb="14">
      <t>ケンスウ</t>
    </rPh>
    <phoneticPr fontId="4"/>
  </si>
  <si>
    <t>中　央</t>
    <rPh sb="0" eb="1">
      <t>ナカ</t>
    </rPh>
    <rPh sb="2" eb="3">
      <t>オウ</t>
    </rPh>
    <phoneticPr fontId="4"/>
  </si>
  <si>
    <t>筑　波</t>
    <rPh sb="0" eb="1">
      <t>ツク</t>
    </rPh>
    <rPh sb="2" eb="3">
      <t>ナミ</t>
    </rPh>
    <phoneticPr fontId="4"/>
  </si>
  <si>
    <t>茎　崎</t>
    <rPh sb="0" eb="1">
      <t>クキ</t>
    </rPh>
    <rPh sb="2" eb="3">
      <t>ザキ</t>
    </rPh>
    <phoneticPr fontId="4"/>
  </si>
  <si>
    <t>合　計</t>
    <rPh sb="0" eb="1">
      <t>ゴウ</t>
    </rPh>
    <rPh sb="2" eb="3">
      <t>ケイ</t>
    </rPh>
    <phoneticPr fontId="4"/>
  </si>
  <si>
    <t>窓　口</t>
    <rPh sb="0" eb="1">
      <t>マド</t>
    </rPh>
    <rPh sb="2" eb="3">
      <t>クチ</t>
    </rPh>
    <phoneticPr fontId="4"/>
  </si>
  <si>
    <t>リクエスト受付場所内訳</t>
    <phoneticPr fontId="4"/>
  </si>
  <si>
    <t>（中央のみ）</t>
    <rPh sb="1" eb="3">
      <t>チュウオウ</t>
    </rPh>
    <phoneticPr fontId="4"/>
  </si>
  <si>
    <t>交流センター図書室から</t>
    <rPh sb="0" eb="2">
      <t>コウリュウ</t>
    </rPh>
    <rPh sb="6" eb="9">
      <t>トショシツ</t>
    </rPh>
    <phoneticPr fontId="4"/>
  </si>
  <si>
    <t>中央図書館への購入依頼</t>
    <rPh sb="0" eb="2">
      <t>チュウオウ</t>
    </rPh>
    <rPh sb="2" eb="5">
      <t>トショカン</t>
    </rPh>
    <rPh sb="7" eb="9">
      <t>コウニュウ</t>
    </rPh>
    <rPh sb="9" eb="11">
      <t>イライ</t>
    </rPh>
    <phoneticPr fontId="4"/>
  </si>
  <si>
    <t>新聞・官報
データベース</t>
    <rPh sb="0" eb="2">
      <t>シンブン</t>
    </rPh>
    <rPh sb="3" eb="5">
      <t>カンポウ</t>
    </rPh>
    <phoneticPr fontId="4"/>
  </si>
  <si>
    <t>借受冊数</t>
    <rPh sb="0" eb="2">
      <t>カリウケ</t>
    </rPh>
    <rPh sb="2" eb="4">
      <t>サッスウ</t>
    </rPh>
    <phoneticPr fontId="4"/>
  </si>
  <si>
    <t>受付件数</t>
    <rPh sb="0" eb="2">
      <t>ウケツケ</t>
    </rPh>
    <rPh sb="2" eb="4">
      <t>ケンスウ</t>
    </rPh>
    <phoneticPr fontId="4"/>
  </si>
  <si>
    <t>合計冊数</t>
    <rPh sb="0" eb="2">
      <t>ゴウケイ</t>
    </rPh>
    <rPh sb="2" eb="4">
      <t>サッスウ</t>
    </rPh>
    <phoneticPr fontId="4"/>
  </si>
  <si>
    <t>オンライン
データベース
（新聞情報室）</t>
    <rPh sb="14" eb="16">
      <t>シンブン</t>
    </rPh>
    <rPh sb="16" eb="19">
      <t>ジョウホウシツ</t>
    </rPh>
    <phoneticPr fontId="4"/>
  </si>
  <si>
    <t>利用件数計</t>
    <rPh sb="0" eb="2">
      <t>リヨウ</t>
    </rPh>
    <rPh sb="2" eb="4">
      <t>ケンスウ</t>
    </rPh>
    <rPh sb="4" eb="5">
      <t>ケイ</t>
    </rPh>
    <phoneticPr fontId="4"/>
  </si>
  <si>
    <t>調査相談</t>
    <rPh sb="0" eb="2">
      <t>チョウサ</t>
    </rPh>
    <rPh sb="2" eb="4">
      <t>ソウダン</t>
    </rPh>
    <phoneticPr fontId="4"/>
  </si>
  <si>
    <t>件数合計</t>
    <rPh sb="0" eb="2">
      <t>ケンスウ</t>
    </rPh>
    <rPh sb="2" eb="4">
      <t>ゴウケイ</t>
    </rPh>
    <phoneticPr fontId="4"/>
  </si>
  <si>
    <t>視聴覚ブース</t>
    <rPh sb="0" eb="3">
      <t>シチョウカク</t>
    </rPh>
    <phoneticPr fontId="4"/>
  </si>
  <si>
    <t>機器利用人数</t>
    <rPh sb="0" eb="2">
      <t>キキ</t>
    </rPh>
    <rPh sb="2" eb="4">
      <t>リヨウ</t>
    </rPh>
    <rPh sb="4" eb="6">
      <t>ニンズウ</t>
    </rPh>
    <phoneticPr fontId="4"/>
  </si>
  <si>
    <t>WebOPAC</t>
    <phoneticPr fontId="4"/>
  </si>
  <si>
    <t>駐車場</t>
    <rPh sb="0" eb="3">
      <t>チュウシャジョウ</t>
    </rPh>
    <phoneticPr fontId="4"/>
  </si>
  <si>
    <t>駐車券サービス枚数</t>
    <rPh sb="0" eb="3">
      <t>チュウシャケン</t>
    </rPh>
    <rPh sb="7" eb="9">
      <t>マイスウ</t>
    </rPh>
    <phoneticPr fontId="4"/>
  </si>
  <si>
    <t>大穂交流センター</t>
    <rPh sb="0" eb="4">
      <t>オオホコウリュウ</t>
    </rPh>
    <phoneticPr fontId="4"/>
  </si>
  <si>
    <t>豊里交流センター</t>
    <rPh sb="0" eb="4">
      <t>トヨサトコウリュウ</t>
    </rPh>
    <phoneticPr fontId="4"/>
  </si>
  <si>
    <t>並木交流センター</t>
    <rPh sb="0" eb="4">
      <t>ナミキコウリュウ</t>
    </rPh>
    <phoneticPr fontId="4"/>
  </si>
  <si>
    <t>島名交流センター</t>
    <rPh sb="0" eb="4">
      <t>シマナコウリュウ</t>
    </rPh>
    <phoneticPr fontId="4"/>
  </si>
  <si>
    <t>広岡交流センター</t>
    <rPh sb="0" eb="4">
      <t>ヒロオカコウリュウ</t>
    </rPh>
    <phoneticPr fontId="4"/>
  </si>
  <si>
    <t>アルスホール</t>
    <phoneticPr fontId="4"/>
  </si>
  <si>
    <t>中央図書館入館者数</t>
    <rPh sb="0" eb="2">
      <t>チュウオウ</t>
    </rPh>
    <rPh sb="2" eb="5">
      <t>トショカン</t>
    </rPh>
    <rPh sb="5" eb="8">
      <t>ニュウカンシャ</t>
    </rPh>
    <rPh sb="8" eb="9">
      <t>スウ</t>
    </rPh>
    <phoneticPr fontId="4"/>
  </si>
  <si>
    <t>Ａ.市の一般会計予算</t>
    <rPh sb="2" eb="3">
      <t>シ</t>
    </rPh>
    <rPh sb="4" eb="6">
      <t>イッパン</t>
    </rPh>
    <rPh sb="6" eb="8">
      <t>カイケイ</t>
    </rPh>
    <rPh sb="8" eb="10">
      <t>ヨサン</t>
    </rPh>
    <phoneticPr fontId="4"/>
  </si>
  <si>
    <t>借受先
内訳</t>
    <rPh sb="0" eb="3">
      <t>カリウケサキ</t>
    </rPh>
    <rPh sb="4" eb="6">
      <t>ウチワケ</t>
    </rPh>
    <phoneticPr fontId="4"/>
  </si>
  <si>
    <t>－</t>
    <phoneticPr fontId="4"/>
  </si>
  <si>
    <t>国会図書館デジタル化
資料送信サービス</t>
    <rPh sb="0" eb="5">
      <t>コッカイトショカン</t>
    </rPh>
    <rPh sb="9" eb="10">
      <t>カ</t>
    </rPh>
    <rPh sb="11" eb="13">
      <t>シリョウ</t>
    </rPh>
    <rPh sb="13" eb="15">
      <t>ソウシン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</si>
  <si>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</si>
  <si>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平成30年度</t>
    <rPh sb="0" eb="2">
      <t>ヘイセイ</t>
    </rPh>
    <rPh sb="4" eb="6">
      <t>ネンド</t>
    </rPh>
    <phoneticPr fontId="4"/>
  </si>
  <si>
    <t>Ｂ.図書館費</t>
    <rPh sb="2" eb="6">
      <t>トショカンヒ</t>
    </rPh>
    <phoneticPr fontId="4"/>
  </si>
  <si>
    <t>中央図書備品＋雑誌＋新聞＋加除（予算）</t>
    <rPh sb="0" eb="2">
      <t>チュウオウ</t>
    </rPh>
    <rPh sb="2" eb="4">
      <t>トショ</t>
    </rPh>
    <rPh sb="4" eb="6">
      <t>ビヒン</t>
    </rPh>
    <rPh sb="7" eb="9">
      <t>ザッシ</t>
    </rPh>
    <rPh sb="10" eb="12">
      <t>シンブン</t>
    </rPh>
    <rPh sb="13" eb="15">
      <t>カジョ</t>
    </rPh>
    <rPh sb="16" eb="18">
      <t>ヨサン</t>
    </rPh>
    <phoneticPr fontId="4"/>
  </si>
  <si>
    <t>Ⅹ　その他統計（５年度比較）</t>
    <rPh sb="4" eb="5">
      <t>タ</t>
    </rPh>
    <rPh sb="5" eb="7">
      <t>トウケイ</t>
    </rPh>
    <rPh sb="9" eb="11">
      <t>ネンド</t>
    </rPh>
    <rPh sb="11" eb="13">
      <t>ヒカク</t>
    </rPh>
    <phoneticPr fontId="4"/>
  </si>
  <si>
    <t>（Aに占める割合）</t>
    <rPh sb="3" eb="4">
      <t>シ</t>
    </rPh>
    <rPh sb="6" eb="8">
      <t>ワリアイ</t>
    </rPh>
    <phoneticPr fontId="4"/>
  </si>
  <si>
    <t>（Bに占める割合）</t>
    <rPh sb="3" eb="4">
      <t>シ</t>
    </rPh>
    <rPh sb="6" eb="8">
      <t>ワリアイ</t>
    </rPh>
    <phoneticPr fontId="4"/>
  </si>
  <si>
    <t>Ｃ.資料費　合計</t>
    <rPh sb="2" eb="5">
      <t>シリョウヒ</t>
    </rPh>
    <rPh sb="6" eb="8">
      <t>ゴウケイ</t>
    </rPh>
    <phoneticPr fontId="4"/>
  </si>
  <si>
    <t>図書資料</t>
    <rPh sb="0" eb="2">
      <t>トショ</t>
    </rPh>
    <rPh sb="2" eb="4">
      <t>シリョウ</t>
    </rPh>
    <phoneticPr fontId="4"/>
  </si>
  <si>
    <t>新聞</t>
    <rPh sb="0" eb="2">
      <t>シンブン</t>
    </rPh>
    <phoneticPr fontId="4"/>
  </si>
  <si>
    <t>加除式法規集</t>
    <rPh sb="0" eb="2">
      <t>カジョ</t>
    </rPh>
    <rPh sb="2" eb="3">
      <t>シキ</t>
    </rPh>
    <rPh sb="3" eb="5">
      <t>ホウキ</t>
    </rPh>
    <rPh sb="5" eb="6">
      <t>シュウ</t>
    </rPh>
    <phoneticPr fontId="4"/>
  </si>
  <si>
    <t>13　年間統計</t>
    <rPh sb="3" eb="5">
      <t>ネンカン</t>
    </rPh>
    <rPh sb="5" eb="7">
      <t>トウケイ</t>
    </rPh>
    <phoneticPr fontId="9"/>
  </si>
  <si>
    <t>中央図書館統計（２年度比較）</t>
    <rPh sb="0" eb="2">
      <t>チュウオウ</t>
    </rPh>
    <rPh sb="2" eb="5">
      <t>トショカン</t>
    </rPh>
    <rPh sb="5" eb="7">
      <t>トウケイ</t>
    </rPh>
    <rPh sb="9" eb="11">
      <t>ネンド</t>
    </rPh>
    <rPh sb="11" eb="13">
      <t>ヒカク</t>
    </rPh>
    <phoneticPr fontId="9"/>
  </si>
  <si>
    <t>令和３年度（2021年度）</t>
    <rPh sb="0" eb="2">
      <t>レイワ</t>
    </rPh>
    <rPh sb="3" eb="5">
      <t>ネンド</t>
    </rPh>
    <rPh sb="10" eb="12">
      <t>ネンド</t>
    </rPh>
    <phoneticPr fontId="9"/>
  </si>
  <si>
    <t>開館状況</t>
    <rPh sb="0" eb="1">
      <t>カイ</t>
    </rPh>
    <rPh sb="1" eb="2">
      <t>カン</t>
    </rPh>
    <rPh sb="2" eb="3">
      <t>ジョウ</t>
    </rPh>
    <rPh sb="3" eb="4">
      <t>キョウ</t>
    </rPh>
    <phoneticPr fontId="9"/>
  </si>
  <si>
    <t>開館日数</t>
    <rPh sb="0" eb="2">
      <t>カイカン</t>
    </rPh>
    <rPh sb="2" eb="3">
      <t>ヒ</t>
    </rPh>
    <rPh sb="3" eb="4">
      <t>スウ</t>
    </rPh>
    <phoneticPr fontId="9"/>
  </si>
  <si>
    <t>260 日</t>
    <rPh sb="4" eb="5">
      <t>ヒ</t>
    </rPh>
    <phoneticPr fontId="9"/>
  </si>
  <si>
    <t>開館時間</t>
    <rPh sb="0" eb="2">
      <t>カイカン</t>
    </rPh>
    <rPh sb="2" eb="4">
      <t>ジカン</t>
    </rPh>
    <phoneticPr fontId="9"/>
  </si>
  <si>
    <t>2,450 時間</t>
    <rPh sb="6" eb="8">
      <t>ジカン</t>
    </rPh>
    <phoneticPr fontId="9"/>
  </si>
  <si>
    <t>登録等</t>
    <rPh sb="0" eb="2">
      <t>トウロク</t>
    </rPh>
    <rPh sb="2" eb="3">
      <t>トウ</t>
    </rPh>
    <phoneticPr fontId="9"/>
  </si>
  <si>
    <t>入館者数（一日当たりの入館者数）</t>
    <rPh sb="0" eb="3">
      <t>ニュウカンシャ</t>
    </rPh>
    <rPh sb="3" eb="4">
      <t>スウ</t>
    </rPh>
    <rPh sb="5" eb="7">
      <t>イチニチ</t>
    </rPh>
    <rPh sb="7" eb="8">
      <t>ア</t>
    </rPh>
    <rPh sb="11" eb="14">
      <t>ニュウカンシャ</t>
    </rPh>
    <rPh sb="14" eb="15">
      <t>スウ</t>
    </rPh>
    <phoneticPr fontId="9"/>
  </si>
  <si>
    <t>登録者数</t>
    <rPh sb="0" eb="2">
      <t>トウロク</t>
    </rPh>
    <rPh sb="2" eb="3">
      <t>モノ</t>
    </rPh>
    <rPh sb="3" eb="4">
      <t>スウ</t>
    </rPh>
    <phoneticPr fontId="9"/>
  </si>
  <si>
    <t>41,392 人</t>
    <rPh sb="7" eb="8">
      <t>ニン</t>
    </rPh>
    <phoneticPr fontId="9"/>
  </si>
  <si>
    <t>1,099 人</t>
    <rPh sb="6" eb="7">
      <t>ニン</t>
    </rPh>
    <phoneticPr fontId="9"/>
  </si>
  <si>
    <t>蔵　書</t>
    <rPh sb="0" eb="1">
      <t>クラ</t>
    </rPh>
    <rPh sb="2" eb="3">
      <t>ショ</t>
    </rPh>
    <phoneticPr fontId="9"/>
  </si>
  <si>
    <t>図書資料冊数</t>
    <rPh sb="0" eb="2">
      <t>トショ</t>
    </rPh>
    <rPh sb="2" eb="4">
      <t>シリョウ</t>
    </rPh>
    <rPh sb="4" eb="5">
      <t>サツ</t>
    </rPh>
    <rPh sb="5" eb="6">
      <t>スウ</t>
    </rPh>
    <phoneticPr fontId="9"/>
  </si>
  <si>
    <t>293,487 冊</t>
    <rPh sb="8" eb="9">
      <t>サツ</t>
    </rPh>
    <phoneticPr fontId="9"/>
  </si>
  <si>
    <t>うち開架図書数</t>
    <rPh sb="2" eb="4">
      <t>カイカ</t>
    </rPh>
    <rPh sb="4" eb="6">
      <t>トショ</t>
    </rPh>
    <rPh sb="6" eb="7">
      <t>スウ</t>
    </rPh>
    <phoneticPr fontId="9"/>
  </si>
  <si>
    <t>161,994 冊</t>
    <rPh sb="8" eb="9">
      <t>サツ</t>
    </rPh>
    <phoneticPr fontId="9"/>
  </si>
  <si>
    <t>うち自動車図書館</t>
    <rPh sb="2" eb="5">
      <t>ジドウシャ</t>
    </rPh>
    <rPh sb="5" eb="8">
      <t>ト</t>
    </rPh>
    <phoneticPr fontId="9"/>
  </si>
  <si>
    <t>42,407 冊</t>
    <rPh sb="7" eb="8">
      <t>サツ</t>
    </rPh>
    <phoneticPr fontId="9"/>
  </si>
  <si>
    <t>視聴覚資料数（CD・DVD・ﾋﾞﾃﾞｵ等）</t>
    <rPh sb="0" eb="3">
      <t>シチョウカク</t>
    </rPh>
    <rPh sb="3" eb="5">
      <t>シリョウ</t>
    </rPh>
    <rPh sb="5" eb="6">
      <t>スウ</t>
    </rPh>
    <rPh sb="19" eb="20">
      <t>ナド</t>
    </rPh>
    <phoneticPr fontId="9"/>
  </si>
  <si>
    <t>13,679 点</t>
    <rPh sb="7" eb="8">
      <t>テン</t>
    </rPh>
    <phoneticPr fontId="9"/>
  </si>
  <si>
    <t>雑誌数</t>
    <rPh sb="0" eb="2">
      <t>ザッシ</t>
    </rPh>
    <rPh sb="2" eb="3">
      <t>スウ</t>
    </rPh>
    <phoneticPr fontId="9"/>
  </si>
  <si>
    <t>10,606 冊(213 種)</t>
    <rPh sb="7" eb="8">
      <t>サツ</t>
    </rPh>
    <rPh sb="13" eb="14">
      <t>シュ</t>
    </rPh>
    <phoneticPr fontId="9"/>
  </si>
  <si>
    <t>新聞数</t>
    <rPh sb="0" eb="2">
      <t>シンブン</t>
    </rPh>
    <rPh sb="2" eb="3">
      <t>カズ</t>
    </rPh>
    <phoneticPr fontId="9"/>
  </si>
  <si>
    <t>32 紙</t>
    <rPh sb="3" eb="4">
      <t>カミ</t>
    </rPh>
    <phoneticPr fontId="9"/>
  </si>
  <si>
    <t>団　体</t>
    <rPh sb="0" eb="1">
      <t>ダン</t>
    </rPh>
    <rPh sb="2" eb="3">
      <t>カラダ</t>
    </rPh>
    <phoneticPr fontId="9"/>
  </si>
  <si>
    <t>団体登録</t>
    <rPh sb="0" eb="2">
      <t>ダンタイ</t>
    </rPh>
    <rPh sb="2" eb="4">
      <t>トウロク</t>
    </rPh>
    <phoneticPr fontId="9"/>
  </si>
  <si>
    <t>69 団体</t>
    <rPh sb="3" eb="4">
      <t>ダン</t>
    </rPh>
    <rPh sb="4" eb="5">
      <t>タイ</t>
    </rPh>
    <phoneticPr fontId="9"/>
  </si>
  <si>
    <t>団体利用</t>
    <rPh sb="0" eb="2">
      <t>ダンタイ</t>
    </rPh>
    <rPh sb="2" eb="4">
      <t>リヨウ</t>
    </rPh>
    <phoneticPr fontId="9"/>
  </si>
  <si>
    <t>120 団体</t>
    <rPh sb="4" eb="6">
      <t>ダンタイ</t>
    </rPh>
    <phoneticPr fontId="9"/>
  </si>
  <si>
    <t>団体貸出冊数</t>
    <rPh sb="0" eb="2">
      <t>ダンタイ</t>
    </rPh>
    <rPh sb="2" eb="4">
      <t>カシダ</t>
    </rPh>
    <rPh sb="4" eb="5">
      <t>フミ</t>
    </rPh>
    <rPh sb="5" eb="6">
      <t>スウ</t>
    </rPh>
    <phoneticPr fontId="9"/>
  </si>
  <si>
    <t>7,212 冊</t>
    <rPh sb="6" eb="7">
      <t>サツ</t>
    </rPh>
    <phoneticPr fontId="9"/>
  </si>
  <si>
    <t>個　人
貸　出</t>
    <rPh sb="0" eb="1">
      <t>コ</t>
    </rPh>
    <rPh sb="2" eb="3">
      <t>ヒト</t>
    </rPh>
    <rPh sb="5" eb="6">
      <t>カシ</t>
    </rPh>
    <rPh sb="7" eb="8">
      <t>デ</t>
    </rPh>
    <phoneticPr fontId="9"/>
  </si>
  <si>
    <t>貸出者数（うち児童数）</t>
    <rPh sb="0" eb="2">
      <t>カシダ</t>
    </rPh>
    <rPh sb="2" eb="3">
      <t>モノ</t>
    </rPh>
    <rPh sb="3" eb="4">
      <t>スウ</t>
    </rPh>
    <rPh sb="7" eb="9">
      <t>ジドウ</t>
    </rPh>
    <rPh sb="9" eb="10">
      <t>スウ</t>
    </rPh>
    <phoneticPr fontId="9"/>
  </si>
  <si>
    <t>220,254 人(47,606 人)</t>
    <rPh sb="8" eb="9">
      <t>ニン</t>
    </rPh>
    <rPh sb="17" eb="18">
      <t>ニン</t>
    </rPh>
    <phoneticPr fontId="9"/>
  </si>
  <si>
    <t>一日当たり貸出者数</t>
    <rPh sb="0" eb="2">
      <t>イチニチ</t>
    </rPh>
    <rPh sb="2" eb="3">
      <t>ア</t>
    </rPh>
    <rPh sb="5" eb="7">
      <t>カシダ</t>
    </rPh>
    <rPh sb="7" eb="8">
      <t>モノ</t>
    </rPh>
    <rPh sb="8" eb="9">
      <t>スウ</t>
    </rPh>
    <phoneticPr fontId="9"/>
  </si>
  <si>
    <t>847.1 人</t>
    <rPh sb="6" eb="7">
      <t>ニン</t>
    </rPh>
    <phoneticPr fontId="9"/>
  </si>
  <si>
    <t>貸出総数</t>
    <rPh sb="0" eb="2">
      <t>カシダ</t>
    </rPh>
    <rPh sb="2" eb="4">
      <t>ソウスウ</t>
    </rPh>
    <phoneticPr fontId="9"/>
  </si>
  <si>
    <t>956,241 冊(点)</t>
    <rPh sb="8" eb="9">
      <t>サツ</t>
    </rPh>
    <rPh sb="10" eb="11">
      <t>テン</t>
    </rPh>
    <phoneticPr fontId="9"/>
  </si>
  <si>
    <t>利用者一人当たりの貸出数</t>
    <rPh sb="0" eb="3">
      <t>リヨウシャ</t>
    </rPh>
    <rPh sb="3" eb="5">
      <t>ヒトリ</t>
    </rPh>
    <rPh sb="5" eb="6">
      <t>ア</t>
    </rPh>
    <rPh sb="9" eb="11">
      <t>カシダ</t>
    </rPh>
    <rPh sb="11" eb="12">
      <t>スウ</t>
    </rPh>
    <phoneticPr fontId="9"/>
  </si>
  <si>
    <t>　4.34 冊(点)</t>
    <rPh sb="6" eb="7">
      <t>サツ</t>
    </rPh>
    <rPh sb="8" eb="9">
      <t>テン</t>
    </rPh>
    <phoneticPr fontId="9"/>
  </si>
  <si>
    <t>視聴覚機器利用者数</t>
    <rPh sb="0" eb="3">
      <t>シチョウカク</t>
    </rPh>
    <rPh sb="3" eb="5">
      <t>キキ</t>
    </rPh>
    <rPh sb="5" eb="8">
      <t>リヨウシャ</t>
    </rPh>
    <rPh sb="8" eb="9">
      <t>スウ</t>
    </rPh>
    <phoneticPr fontId="9"/>
  </si>
  <si>
    <t>869 人</t>
    <rPh sb="4" eb="5">
      <t>ニン</t>
    </rPh>
    <phoneticPr fontId="9"/>
  </si>
  <si>
    <t>受　入</t>
    <rPh sb="0" eb="1">
      <t>ウケ</t>
    </rPh>
    <rPh sb="2" eb="3">
      <t>イ</t>
    </rPh>
    <phoneticPr fontId="9"/>
  </si>
  <si>
    <t>32,926 千円</t>
    <rPh sb="7" eb="8">
      <t>セン</t>
    </rPh>
    <rPh sb="8" eb="9">
      <t>エン</t>
    </rPh>
    <phoneticPr fontId="9"/>
  </si>
  <si>
    <t>内訳　①図書資料</t>
    <rPh sb="0" eb="2">
      <t>ウチワケ</t>
    </rPh>
    <rPh sb="4" eb="6">
      <t>トショ</t>
    </rPh>
    <rPh sb="6" eb="8">
      <t>シリョウ</t>
    </rPh>
    <phoneticPr fontId="9"/>
  </si>
  <si>
    <t>26,882 千円</t>
    <rPh sb="7" eb="8">
      <t>セン</t>
    </rPh>
    <rPh sb="8" eb="9">
      <t>エン</t>
    </rPh>
    <phoneticPr fontId="9"/>
  </si>
  <si>
    <t>　　　②視聴覚資料</t>
    <rPh sb="4" eb="7">
      <t>シチョウカク</t>
    </rPh>
    <rPh sb="7" eb="9">
      <t>シリョウ</t>
    </rPh>
    <phoneticPr fontId="9"/>
  </si>
  <si>
    <t>2,854 千円</t>
    <rPh sb="6" eb="7">
      <t>セン</t>
    </rPh>
    <rPh sb="7" eb="8">
      <t>エン</t>
    </rPh>
    <phoneticPr fontId="9"/>
  </si>
  <si>
    <t>　　　③雑誌</t>
    <rPh sb="4" eb="6">
      <t>ザッシ</t>
    </rPh>
    <phoneticPr fontId="9"/>
  </si>
  <si>
    <t>2,232 千円</t>
    <rPh sb="6" eb="7">
      <t>セン</t>
    </rPh>
    <rPh sb="7" eb="8">
      <t>エン</t>
    </rPh>
    <phoneticPr fontId="9"/>
  </si>
  <si>
    <t>　　　④新聞</t>
    <rPh sb="4" eb="6">
      <t>シンブン</t>
    </rPh>
    <phoneticPr fontId="9"/>
  </si>
  <si>
    <t>958 千円</t>
    <rPh sb="4" eb="5">
      <t>セン</t>
    </rPh>
    <rPh sb="5" eb="6">
      <t>エン</t>
    </rPh>
    <phoneticPr fontId="9"/>
  </si>
  <si>
    <t>受入資料総数（雑誌を除く）</t>
    <rPh sb="0" eb="2">
      <t>ウケイレ</t>
    </rPh>
    <rPh sb="2" eb="4">
      <t>シリョウ</t>
    </rPh>
    <rPh sb="4" eb="6">
      <t>ソウスウ</t>
    </rPh>
    <rPh sb="7" eb="9">
      <t>ザッシ</t>
    </rPh>
    <rPh sb="10" eb="11">
      <t>ノゾ</t>
    </rPh>
    <phoneticPr fontId="9"/>
  </si>
  <si>
    <t>15,877 冊(点)</t>
    <rPh sb="7" eb="8">
      <t>サツ</t>
    </rPh>
    <rPh sb="9" eb="10">
      <t>テン</t>
    </rPh>
    <phoneticPr fontId="9"/>
  </si>
  <si>
    <t>内訳　①購入図書</t>
    <rPh sb="0" eb="2">
      <t>ウチワケ</t>
    </rPh>
    <rPh sb="4" eb="6">
      <t>コウニュウ</t>
    </rPh>
    <rPh sb="6" eb="8">
      <t>トショ</t>
    </rPh>
    <phoneticPr fontId="9"/>
  </si>
  <si>
    <t>14,837 冊</t>
    <rPh sb="7" eb="8">
      <t>サツ</t>
    </rPh>
    <phoneticPr fontId="9"/>
  </si>
  <si>
    <t>372 点</t>
    <rPh sb="4" eb="5">
      <t>テン</t>
    </rPh>
    <phoneticPr fontId="9"/>
  </si>
  <si>
    <t>　　　③寄贈他</t>
    <rPh sb="4" eb="6">
      <t>キゾウ</t>
    </rPh>
    <rPh sb="6" eb="7">
      <t>ホカ</t>
    </rPh>
    <phoneticPr fontId="9"/>
  </si>
  <si>
    <t>668 冊(点)</t>
    <rPh sb="4" eb="5">
      <t>サツ</t>
    </rPh>
    <rPh sb="6" eb="7">
      <t>テン</t>
    </rPh>
    <phoneticPr fontId="9"/>
  </si>
  <si>
    <t>除　籍</t>
    <rPh sb="0" eb="1">
      <t>ジョ</t>
    </rPh>
    <rPh sb="2" eb="3">
      <t>セキ</t>
    </rPh>
    <phoneticPr fontId="9"/>
  </si>
  <si>
    <t>年間除籍資料数(雑誌を除いた除籍数）</t>
    <rPh sb="0" eb="2">
      <t>ネンカン</t>
    </rPh>
    <rPh sb="2" eb="4">
      <t>ジョセキ</t>
    </rPh>
    <rPh sb="4" eb="6">
      <t>シリョウ</t>
    </rPh>
    <rPh sb="6" eb="7">
      <t>スウ</t>
    </rPh>
    <rPh sb="8" eb="10">
      <t>ザッシ</t>
    </rPh>
    <rPh sb="11" eb="12">
      <t>ジョ</t>
    </rPh>
    <rPh sb="14" eb="16">
      <t>ジョセキ</t>
    </rPh>
    <rPh sb="16" eb="17">
      <t>スウ</t>
    </rPh>
    <phoneticPr fontId="9"/>
  </si>
  <si>
    <t>15,545(12,829) 点</t>
    <rPh sb="15" eb="16">
      <t>テン</t>
    </rPh>
    <phoneticPr fontId="9"/>
  </si>
  <si>
    <t>注釈</t>
    <rPh sb="0" eb="2">
      <t>チュウシャク</t>
    </rPh>
    <phoneticPr fontId="9"/>
  </si>
  <si>
    <t>１．蔵書とは，図書資料、視聴覚資料（CD・DVD等）、雑誌及び新聞などを指す。</t>
    <rPh sb="2" eb="4">
      <t>ゾウショ</t>
    </rPh>
    <rPh sb="7" eb="9">
      <t>トショ</t>
    </rPh>
    <rPh sb="9" eb="11">
      <t>シリョウ</t>
    </rPh>
    <rPh sb="12" eb="15">
      <t>シチョウカク</t>
    </rPh>
    <rPh sb="15" eb="17">
      <t>シリョウ</t>
    </rPh>
    <rPh sb="24" eb="25">
      <t>ナド</t>
    </rPh>
    <rPh sb="27" eb="29">
      <t>ザッシ</t>
    </rPh>
    <rPh sb="29" eb="30">
      <t>オヨ</t>
    </rPh>
    <rPh sb="31" eb="33">
      <t>シンブン</t>
    </rPh>
    <rPh sb="36" eb="37">
      <t>サ</t>
    </rPh>
    <phoneticPr fontId="9"/>
  </si>
  <si>
    <t>３．４各交流センター図書室のデータは含まない。</t>
    <rPh sb="3" eb="4">
      <t>カク</t>
    </rPh>
    <rPh sb="4" eb="6">
      <t>コウリュウ</t>
    </rPh>
    <rPh sb="10" eb="13">
      <t>トショシツ</t>
    </rPh>
    <rPh sb="18" eb="19">
      <t>フク</t>
    </rPh>
    <phoneticPr fontId="9"/>
  </si>
  <si>
    <t>予算
（千円）</t>
    <rPh sb="0" eb="2">
      <t>ヨサン</t>
    </rPh>
    <rPh sb="4" eb="6">
      <t>センエン</t>
    </rPh>
    <phoneticPr fontId="4"/>
  </si>
  <si>
    <t>Ｗｅｂ</t>
    <phoneticPr fontId="4"/>
  </si>
  <si>
    <t>県外</t>
    <rPh sb="0" eb="2">
      <t>ケンガイ</t>
    </rPh>
    <phoneticPr fontId="4"/>
  </si>
  <si>
    <t>令和４年度（2022年度）</t>
    <rPh sb="0" eb="2">
      <t>レイワ</t>
    </rPh>
    <rPh sb="3" eb="5">
      <t>ネンド</t>
    </rPh>
    <rPh sb="10" eb="12">
      <t>ネンド</t>
    </rPh>
    <phoneticPr fontId="9"/>
  </si>
  <si>
    <t>285 日</t>
    <rPh sb="4" eb="5">
      <t>ニチ</t>
    </rPh>
    <phoneticPr fontId="9"/>
  </si>
  <si>
    <t>2,687 時間</t>
    <rPh sb="6" eb="8">
      <t>ジカン</t>
    </rPh>
    <phoneticPr fontId="9"/>
  </si>
  <si>
    <t>常住人口（各年10.1現在）</t>
    <rPh sb="0" eb="2">
      <t>ジョウジュウ</t>
    </rPh>
    <rPh sb="2" eb="4">
      <t>ジンコウ</t>
    </rPh>
    <rPh sb="5" eb="7">
      <t>カクネン</t>
    </rPh>
    <rPh sb="11" eb="13">
      <t>ゲンザイ</t>
    </rPh>
    <phoneticPr fontId="9"/>
  </si>
  <si>
    <t>252,481 人</t>
    <rPh sb="8" eb="9">
      <t>ニン</t>
    </rPh>
    <phoneticPr fontId="9"/>
  </si>
  <si>
    <t>246,784 人</t>
    <rPh sb="8" eb="9">
      <t>ニン</t>
    </rPh>
    <phoneticPr fontId="9"/>
  </si>
  <si>
    <t>478,875人(1,680人)</t>
    <rPh sb="7" eb="8">
      <t>ニン</t>
    </rPh>
    <rPh sb="14" eb="15">
      <t>ニン</t>
    </rPh>
    <phoneticPr fontId="9"/>
  </si>
  <si>
    <t>435,851 人(1,676 人)</t>
    <rPh sb="8" eb="9">
      <t>ニン</t>
    </rPh>
    <rPh sb="16" eb="17">
      <t>ニン</t>
    </rPh>
    <phoneticPr fontId="9"/>
  </si>
  <si>
    <t>42,375 人</t>
    <rPh sb="7" eb="8">
      <t>ニン</t>
    </rPh>
    <phoneticPr fontId="4"/>
  </si>
  <si>
    <t>うち市外居住者数（うち広域利用者）</t>
    <rPh sb="2" eb="4">
      <t>シガイ</t>
    </rPh>
    <rPh sb="4" eb="6">
      <t>キョジュウ</t>
    </rPh>
    <rPh sb="6" eb="7">
      <t>モノ</t>
    </rPh>
    <rPh sb="7" eb="8">
      <t>スウ</t>
    </rPh>
    <rPh sb="11" eb="13">
      <t>コウイキ</t>
    </rPh>
    <rPh sb="13" eb="15">
      <t>リヨウ</t>
    </rPh>
    <rPh sb="15" eb="16">
      <t>シャ</t>
    </rPh>
    <phoneticPr fontId="9"/>
  </si>
  <si>
    <t>1,168 人(63 人)</t>
    <rPh sb="6" eb="7">
      <t>ニン</t>
    </rPh>
    <rPh sb="11" eb="12">
      <t>ニン</t>
    </rPh>
    <phoneticPr fontId="4"/>
  </si>
  <si>
    <t>294,844 冊</t>
    <rPh sb="8" eb="9">
      <t>サツ</t>
    </rPh>
    <phoneticPr fontId="4"/>
  </si>
  <si>
    <t>163,132 冊</t>
    <rPh sb="8" eb="9">
      <t>サツ</t>
    </rPh>
    <phoneticPr fontId="4"/>
  </si>
  <si>
    <t>41,811 冊</t>
    <rPh sb="7" eb="8">
      <t>サツ</t>
    </rPh>
    <phoneticPr fontId="4"/>
  </si>
  <si>
    <t>13,199 点</t>
    <rPh sb="7" eb="8">
      <t>テン</t>
    </rPh>
    <phoneticPr fontId="4"/>
  </si>
  <si>
    <t>10,705 冊(212 種)</t>
    <rPh sb="7" eb="8">
      <t>サツ</t>
    </rPh>
    <rPh sb="13" eb="14">
      <t>シュ</t>
    </rPh>
    <phoneticPr fontId="4"/>
  </si>
  <si>
    <t>32 紙</t>
    <rPh sb="3" eb="4">
      <t>シ</t>
    </rPh>
    <phoneticPr fontId="4"/>
  </si>
  <si>
    <t>電子書籍</t>
    <rPh sb="0" eb="2">
      <t>デンシ</t>
    </rPh>
    <rPh sb="2" eb="4">
      <t>ショセキ</t>
    </rPh>
    <phoneticPr fontId="4"/>
  </si>
  <si>
    <t>1,468 点</t>
    <rPh sb="6" eb="7">
      <t>テン</t>
    </rPh>
    <phoneticPr fontId="4"/>
  </si>
  <si>
    <t>‐</t>
    <phoneticPr fontId="4"/>
  </si>
  <si>
    <t>86 団体</t>
    <rPh sb="3" eb="5">
      <t>ダンタイ</t>
    </rPh>
    <phoneticPr fontId="4"/>
  </si>
  <si>
    <t>126 団体</t>
    <rPh sb="4" eb="6">
      <t>ダンタイ</t>
    </rPh>
    <phoneticPr fontId="4"/>
  </si>
  <si>
    <t>8,187 冊</t>
    <rPh sb="6" eb="7">
      <t>サツ</t>
    </rPh>
    <phoneticPr fontId="4"/>
  </si>
  <si>
    <t>238,064 人(52,526 人)</t>
    <rPh sb="8" eb="9">
      <t>ニン</t>
    </rPh>
    <rPh sb="17" eb="18">
      <t>ニン</t>
    </rPh>
    <phoneticPr fontId="4"/>
  </si>
  <si>
    <t>835.3 人</t>
    <rPh sb="6" eb="7">
      <t>ニン</t>
    </rPh>
    <phoneticPr fontId="4"/>
  </si>
  <si>
    <t>1,014,285 冊(点)</t>
    <rPh sb="10" eb="11">
      <t>サツ</t>
    </rPh>
    <rPh sb="12" eb="13">
      <t>テン</t>
    </rPh>
    <phoneticPr fontId="4"/>
  </si>
  <si>
    <t>4.02 冊(点)</t>
    <rPh sb="5" eb="6">
      <t>サツ</t>
    </rPh>
    <rPh sb="7" eb="8">
      <t>テン</t>
    </rPh>
    <phoneticPr fontId="4"/>
  </si>
  <si>
    <t>電子書籍貸出総数</t>
    <rPh sb="0" eb="2">
      <t>デンシ</t>
    </rPh>
    <rPh sb="2" eb="4">
      <t>ショセキ</t>
    </rPh>
    <rPh sb="4" eb="6">
      <t>カシダシ</t>
    </rPh>
    <rPh sb="6" eb="8">
      <t>ソウスウ</t>
    </rPh>
    <phoneticPr fontId="4"/>
  </si>
  <si>
    <t>6,586 冊(点)</t>
    <phoneticPr fontId="4"/>
  </si>
  <si>
    <t>695 人</t>
    <rPh sb="4" eb="5">
      <t>ニン</t>
    </rPh>
    <phoneticPr fontId="9"/>
  </si>
  <si>
    <t>年間資料購入総額（決算額）</t>
    <rPh sb="0" eb="2">
      <t>ネンカン</t>
    </rPh>
    <rPh sb="2" eb="4">
      <t>シリョウ</t>
    </rPh>
    <rPh sb="4" eb="6">
      <t>コウニュウ</t>
    </rPh>
    <rPh sb="6" eb="8">
      <t>ソウガク</t>
    </rPh>
    <rPh sb="9" eb="12">
      <t>ケッサンガク</t>
    </rPh>
    <phoneticPr fontId="9"/>
  </si>
  <si>
    <t>33,072 千円</t>
    <rPh sb="7" eb="9">
      <t>センエン</t>
    </rPh>
    <phoneticPr fontId="9"/>
  </si>
  <si>
    <t>26,893 千円</t>
    <rPh sb="7" eb="8">
      <t>セン</t>
    </rPh>
    <rPh sb="8" eb="9">
      <t>エン</t>
    </rPh>
    <phoneticPr fontId="9"/>
  </si>
  <si>
    <t>2,855 千円</t>
    <rPh sb="6" eb="7">
      <t>セン</t>
    </rPh>
    <rPh sb="7" eb="8">
      <t>エン</t>
    </rPh>
    <phoneticPr fontId="9"/>
  </si>
  <si>
    <t>2,341 千円</t>
    <rPh sb="6" eb="7">
      <t>セン</t>
    </rPh>
    <rPh sb="7" eb="8">
      <t>エン</t>
    </rPh>
    <phoneticPr fontId="9"/>
  </si>
  <si>
    <t>983 千円</t>
    <rPh sb="4" eb="5">
      <t>セン</t>
    </rPh>
    <rPh sb="5" eb="6">
      <t>エン</t>
    </rPh>
    <phoneticPr fontId="9"/>
  </si>
  <si>
    <t>17,081 冊(点)</t>
    <phoneticPr fontId="4"/>
  </si>
  <si>
    <t>15,998 冊</t>
    <phoneticPr fontId="4"/>
  </si>
  <si>
    <t>　　  ②購入視聴覚</t>
    <rPh sb="5" eb="7">
      <t>コウニュウ</t>
    </rPh>
    <rPh sb="7" eb="10">
      <t>シチョウカク</t>
    </rPh>
    <phoneticPr fontId="9"/>
  </si>
  <si>
    <t>330 点</t>
    <rPh sb="4" eb="5">
      <t>テン</t>
    </rPh>
    <phoneticPr fontId="4"/>
  </si>
  <si>
    <t>593 冊(点)</t>
    <phoneticPr fontId="4"/>
  </si>
  <si>
    <t>16,146(13,562) 点</t>
    <rPh sb="15" eb="16">
      <t>テン</t>
    </rPh>
    <phoneticPr fontId="4"/>
  </si>
  <si>
    <t>２．貸出者数及び貸出資料総数には、自動車図書館・本庁舎コミュニティ棟の利用者も含む。</t>
    <rPh sb="2" eb="4">
      <t>カシダ</t>
    </rPh>
    <rPh sb="4" eb="5">
      <t>モノ</t>
    </rPh>
    <rPh sb="5" eb="6">
      <t>スウ</t>
    </rPh>
    <rPh sb="6" eb="7">
      <t>オヨ</t>
    </rPh>
    <rPh sb="8" eb="10">
      <t>カシダ</t>
    </rPh>
    <rPh sb="10" eb="12">
      <t>シリョウ</t>
    </rPh>
    <rPh sb="12" eb="13">
      <t>ソウ</t>
    </rPh>
    <rPh sb="13" eb="14">
      <t>スウ</t>
    </rPh>
    <rPh sb="17" eb="20">
      <t>ジドウシャ</t>
    </rPh>
    <rPh sb="20" eb="23">
      <t>ト</t>
    </rPh>
    <rPh sb="24" eb="25">
      <t>ホン</t>
    </rPh>
    <rPh sb="25" eb="27">
      <t>チョウシャ</t>
    </rPh>
    <rPh sb="33" eb="34">
      <t>トウ</t>
    </rPh>
    <rPh sb="35" eb="38">
      <t>リヨウシャ</t>
    </rPh>
    <rPh sb="39" eb="40">
      <t>フク</t>
    </rPh>
    <phoneticPr fontId="9"/>
  </si>
  <si>
    <t>貸出人数
(団体含む)</t>
    <rPh sb="0" eb="2">
      <t>カシダシ</t>
    </rPh>
    <rPh sb="2" eb="4">
      <t>ニンズウ</t>
    </rPh>
    <rPh sb="6" eb="8">
      <t>ダンタイ</t>
    </rPh>
    <rPh sb="8" eb="9">
      <t>フク</t>
    </rPh>
    <phoneticPr fontId="4"/>
  </si>
  <si>
    <t>貸出冊数
(団体含む)</t>
    <rPh sb="0" eb="2">
      <t>カシダシ</t>
    </rPh>
    <rPh sb="6" eb="8">
      <t>ダンタイ</t>
    </rPh>
    <rPh sb="8" eb="9">
      <t>フク</t>
    </rPh>
    <phoneticPr fontId="4"/>
  </si>
  <si>
    <t>視聴覚
機器利用
人数</t>
    <rPh sb="0" eb="3">
      <t>シチョウカク</t>
    </rPh>
    <rPh sb="4" eb="6">
      <t>キキ</t>
    </rPh>
    <rPh sb="6" eb="8">
      <t>リヨウ</t>
    </rPh>
    <rPh sb="9" eb="11">
      <t>ニンズウ</t>
    </rPh>
    <phoneticPr fontId="4"/>
  </si>
  <si>
    <t>年　齢</t>
    <phoneticPr fontId="4"/>
  </si>
  <si>
    <t>比率
（％）</t>
    <phoneticPr fontId="4"/>
  </si>
  <si>
    <t>中  央</t>
    <phoneticPr fontId="4"/>
  </si>
  <si>
    <t>本庁舎
ｺﾐｭﾆﾃｨ棟</t>
    <rPh sb="0" eb="2">
      <t>ホンチョウ</t>
    </rPh>
    <rPh sb="2" eb="3">
      <t>シャ</t>
    </rPh>
    <rPh sb="10" eb="11">
      <t>トウ</t>
    </rPh>
    <phoneticPr fontId="4"/>
  </si>
  <si>
    <t>電　子</t>
    <rPh sb="0" eb="1">
      <t>デン</t>
    </rPh>
    <rPh sb="2" eb="3">
      <t>コ</t>
    </rPh>
    <phoneticPr fontId="4"/>
  </si>
  <si>
    <t>比率
（％）</t>
    <rPh sb="0" eb="2">
      <t>ヒリツ</t>
    </rPh>
    <phoneticPr fontId="4"/>
  </si>
  <si>
    <t>※電子書籍を含む</t>
    <rPh sb="1" eb="3">
      <t>デンシ</t>
    </rPh>
    <rPh sb="3" eb="5">
      <t>ショセキ</t>
    </rPh>
    <rPh sb="6" eb="7">
      <t>フク</t>
    </rPh>
    <phoneticPr fontId="4"/>
  </si>
  <si>
    <t>本庁舎
ｺﾐｭﾆﾃｨ棟</t>
    <rPh sb="0" eb="1">
      <t>ホン</t>
    </rPh>
    <rPh sb="1" eb="3">
      <t>チョウシャ</t>
    </rPh>
    <rPh sb="10" eb="11">
      <t>トウ</t>
    </rPh>
    <phoneticPr fontId="4"/>
  </si>
  <si>
    <t>比率
(％)</t>
    <rPh sb="0" eb="2">
      <t>ヒリツ</t>
    </rPh>
    <phoneticPr fontId="4"/>
  </si>
  <si>
    <t>うち電子</t>
    <rPh sb="2" eb="4">
      <t>デンシ</t>
    </rPh>
    <phoneticPr fontId="4"/>
  </si>
  <si>
    <t>比率(％)</t>
    <phoneticPr fontId="4"/>
  </si>
  <si>
    <t>-</t>
    <phoneticPr fontId="4"/>
  </si>
  <si>
    <t>※映像資料含む</t>
    <rPh sb="1" eb="3">
      <t>エイゾウ</t>
    </rPh>
    <rPh sb="3" eb="5">
      <t>シリョウ</t>
    </rPh>
    <rPh sb="5" eb="6">
      <t>フク</t>
    </rPh>
    <phoneticPr fontId="4"/>
  </si>
  <si>
    <t>電</t>
    <rPh sb="0" eb="1">
      <t>デン</t>
    </rPh>
    <phoneticPr fontId="4"/>
  </si>
  <si>
    <t>一般</t>
    <rPh sb="0" eb="2">
      <t>イッパン</t>
    </rPh>
    <phoneticPr fontId="4"/>
  </si>
  <si>
    <t>児童</t>
    <rPh sb="0" eb="2">
      <t>ジドウ</t>
    </rPh>
    <phoneticPr fontId="4"/>
  </si>
  <si>
    <t>令和４年度</t>
    <rPh sb="0" eb="2">
      <t>レイワ</t>
    </rPh>
    <rPh sb="3" eb="5">
      <t>ネンド</t>
    </rPh>
    <phoneticPr fontId="4"/>
  </si>
  <si>
    <t>朗読CD郵送枚数</t>
    <rPh sb="0" eb="2">
      <t>ロウドク</t>
    </rPh>
    <rPh sb="4" eb="6">
      <t>ユウソウ</t>
    </rPh>
    <rPh sb="6" eb="8">
      <t>マイスウ</t>
    </rPh>
    <phoneticPr fontId="4"/>
  </si>
  <si>
    <t>図書装備委託料</t>
    <rPh sb="0" eb="2">
      <t>トショ</t>
    </rPh>
    <rPh sb="2" eb="4">
      <t>ソウビ</t>
    </rPh>
    <rPh sb="4" eb="6">
      <t>イタク</t>
    </rPh>
    <rPh sb="6" eb="7">
      <t>リョウ</t>
    </rPh>
    <phoneticPr fontId="4"/>
  </si>
  <si>
    <t>―</t>
    <phoneticPr fontId="4"/>
  </si>
  <si>
    <t>予算については、４交流センター図書室の運営に要する経費も含む。</t>
    <rPh sb="0" eb="2">
      <t>ヨサン</t>
    </rPh>
    <rPh sb="9" eb="11">
      <t>コウリュウ</t>
    </rPh>
    <rPh sb="15" eb="18">
      <t>トショシツ</t>
    </rPh>
    <rPh sb="19" eb="21">
      <t>ウンエイ</t>
    </rPh>
    <rPh sb="22" eb="23">
      <t>ヨウ</t>
    </rPh>
    <rPh sb="25" eb="27">
      <t>ケイヒ</t>
    </rPh>
    <rPh sb="28" eb="29">
      <t>フク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</si>
</sst>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_ "/>
    <numFmt numFmtId="178" formatCode="#,##0.00_ "/>
    <numFmt numFmtId="179" formatCode="#,##0.0_);[Red]\(#,##0.0\)"/>
    <numFmt numFmtId="180" formatCode="#,##0.0_ "/>
    <numFmt numFmtId="181" formatCode="\(0.00%\);\(\-0.00%\)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26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16">
    <xf numFmtId="0" fontId="0" fillId="0" borderId="0" xfId="0"/>
    <xf numFmtId="0" fontId="7" fillId="0" borderId="0" xfId="3" applyFont="1" applyFill="1">
      <alignment vertical="center"/>
    </xf>
    <xf numFmtId="0" fontId="10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3" applyFont="1" applyFill="1" applyBorder="1" applyAlignment="1">
      <alignment horizontal="left" vertical="center"/>
    </xf>
    <xf numFmtId="0" fontId="10" fillId="0" borderId="0" xfId="3" applyFont="1" applyFill="1">
      <alignment vertical="center"/>
    </xf>
    <xf numFmtId="0" fontId="10" fillId="0" borderId="0" xfId="3" applyFont="1" applyFill="1" applyAlignment="1">
      <alignment horizontal="left" vertical="center"/>
    </xf>
    <xf numFmtId="0" fontId="10" fillId="0" borderId="0" xfId="3" applyFont="1" applyFill="1" applyBorder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vertical="center" shrinkToFit="1"/>
    </xf>
    <xf numFmtId="176" fontId="5" fillId="0" borderId="7" xfId="0" applyNumberFormat="1" applyFont="1" applyFill="1" applyBorder="1" applyAlignment="1">
      <alignment vertical="center" shrinkToFit="1"/>
    </xf>
    <xf numFmtId="176" fontId="5" fillId="0" borderId="3" xfId="0" applyNumberFormat="1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176" fontId="5" fillId="0" borderId="9" xfId="0" applyNumberFormat="1" applyFont="1" applyFill="1" applyBorder="1" applyAlignment="1">
      <alignment vertical="center" shrinkToFit="1"/>
    </xf>
    <xf numFmtId="176" fontId="5" fillId="0" borderId="5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2" xfId="0" applyNumberFormat="1" applyFont="1" applyFill="1" applyBorder="1" applyAlignment="1">
      <alignment vertical="center" shrinkToFit="1"/>
    </xf>
    <xf numFmtId="176" fontId="5" fillId="0" borderId="14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>
      <alignment horizontal="center" vertical="center" shrinkToFit="1"/>
    </xf>
    <xf numFmtId="176" fontId="5" fillId="0" borderId="27" xfId="0" applyNumberFormat="1" applyFont="1" applyFill="1" applyBorder="1" applyAlignment="1">
      <alignment vertical="center" shrinkToFit="1"/>
    </xf>
    <xf numFmtId="179" fontId="5" fillId="0" borderId="1" xfId="0" applyNumberFormat="1" applyFont="1" applyFill="1" applyBorder="1" applyAlignment="1">
      <alignment vertical="center" shrinkToFit="1"/>
    </xf>
    <xf numFmtId="176" fontId="6" fillId="3" borderId="1" xfId="0" applyNumberFormat="1" applyFont="1" applyFill="1" applyBorder="1" applyAlignment="1">
      <alignment horizontal="center" vertical="center" wrapText="1"/>
    </xf>
    <xf numFmtId="176" fontId="6" fillId="3" borderId="8" xfId="0" applyNumberFormat="1" applyFont="1" applyFill="1" applyBorder="1" applyAlignment="1">
      <alignment horizontal="center" vertical="center" wrapText="1"/>
    </xf>
    <xf numFmtId="176" fontId="6" fillId="3" borderId="4" xfId="0" applyNumberFormat="1" applyFont="1" applyFill="1" applyBorder="1" applyAlignment="1">
      <alignment horizontal="center" vertical="center" wrapText="1"/>
    </xf>
    <xf numFmtId="176" fontId="5" fillId="3" borderId="12" xfId="0" applyNumberFormat="1" applyFont="1" applyFill="1" applyBorder="1" applyAlignment="1">
      <alignment horizontal="center" vertical="center" shrinkToFit="1"/>
    </xf>
    <xf numFmtId="176" fontId="5" fillId="3" borderId="2" xfId="0" applyNumberFormat="1" applyFont="1" applyFill="1" applyBorder="1" applyAlignment="1">
      <alignment horizontal="center" vertical="center" shrinkToFit="1"/>
    </xf>
    <xf numFmtId="176" fontId="5" fillId="3" borderId="13" xfId="0" applyNumberFormat="1" applyFont="1" applyFill="1" applyBorder="1" applyAlignment="1">
      <alignment horizontal="center" vertical="center" shrinkToFit="1"/>
    </xf>
    <xf numFmtId="176" fontId="5" fillId="3" borderId="1" xfId="0" applyNumberFormat="1" applyFont="1" applyFill="1" applyBorder="1" applyAlignment="1">
      <alignment horizontal="center" vertical="center" shrinkToFit="1"/>
    </xf>
    <xf numFmtId="176" fontId="5" fillId="3" borderId="8" xfId="0" applyNumberFormat="1" applyFont="1" applyFill="1" applyBorder="1" applyAlignment="1">
      <alignment horizontal="center" vertical="center" shrinkToFit="1"/>
    </xf>
    <xf numFmtId="176" fontId="5" fillId="3" borderId="4" xfId="0" applyNumberFormat="1" applyFont="1" applyFill="1" applyBorder="1" applyAlignment="1">
      <alignment horizontal="center" vertical="center" shrinkToFit="1"/>
    </xf>
    <xf numFmtId="176" fontId="5" fillId="3" borderId="22" xfId="0" applyNumberFormat="1" applyFont="1" applyFill="1" applyBorder="1" applyAlignment="1">
      <alignment horizontal="center" vertical="center" shrinkToFit="1"/>
    </xf>
    <xf numFmtId="179" fontId="5" fillId="0" borderId="5" xfId="0" applyNumberFormat="1" applyFont="1" applyFill="1" applyBorder="1" applyAlignment="1">
      <alignment vertical="center" shrinkToFit="1"/>
    </xf>
    <xf numFmtId="179" fontId="5" fillId="0" borderId="9" xfId="0" applyNumberFormat="1" applyFont="1" applyFill="1" applyBorder="1" applyAlignment="1">
      <alignment vertical="center" shrinkToFit="1"/>
    </xf>
    <xf numFmtId="179" fontId="5" fillId="0" borderId="14" xfId="0" applyNumberFormat="1" applyFont="1" applyFill="1" applyBorder="1" applyAlignment="1">
      <alignment vertical="center" shrinkToFit="1"/>
    </xf>
    <xf numFmtId="176" fontId="5" fillId="3" borderId="3" xfId="0" applyNumberFormat="1" applyFont="1" applyFill="1" applyBorder="1" applyAlignment="1">
      <alignment horizontal="center" vertical="center" shrinkToFit="1"/>
    </xf>
    <xf numFmtId="176" fontId="5" fillId="3" borderId="14" xfId="0" applyNumberFormat="1" applyFont="1" applyFill="1" applyBorder="1" applyAlignment="1">
      <alignment horizontal="right" vertical="center" shrinkToFit="1"/>
    </xf>
    <xf numFmtId="176" fontId="5" fillId="3" borderId="17" xfId="0" applyNumberFormat="1" applyFont="1" applyFill="1" applyBorder="1" applyAlignment="1">
      <alignment horizontal="right"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Alignment="1">
      <alignment vertical="center" shrinkToFit="1"/>
    </xf>
    <xf numFmtId="177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77" fontId="5" fillId="3" borderId="2" xfId="0" applyNumberFormat="1" applyFont="1" applyFill="1" applyBorder="1" applyAlignment="1">
      <alignment horizontal="distributed" vertical="center" shrinkToFit="1"/>
    </xf>
    <xf numFmtId="177" fontId="5" fillId="3" borderId="2" xfId="0" applyNumberFormat="1" applyFont="1" applyFill="1" applyBorder="1" applyAlignment="1">
      <alignment vertical="center" shrinkToFit="1"/>
    </xf>
    <xf numFmtId="177" fontId="5" fillId="3" borderId="13" xfId="0" applyNumberFormat="1" applyFont="1" applyFill="1" applyBorder="1" applyAlignment="1">
      <alignment horizontal="distributed" vertical="center" shrinkToFit="1"/>
    </xf>
    <xf numFmtId="177" fontId="5" fillId="0" borderId="10" xfId="0" applyNumberFormat="1" applyFont="1" applyFill="1" applyBorder="1" applyAlignment="1">
      <alignment vertical="center"/>
    </xf>
    <xf numFmtId="177" fontId="5" fillId="3" borderId="12" xfId="0" applyNumberFormat="1" applyFont="1" applyFill="1" applyBorder="1" applyAlignment="1">
      <alignment horizontal="distributed" vertical="center" shrinkToFit="1"/>
    </xf>
    <xf numFmtId="180" fontId="5" fillId="0" borderId="1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80" fontId="5" fillId="0" borderId="0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76" fontId="17" fillId="0" borderId="0" xfId="0" applyNumberFormat="1" applyFont="1" applyFill="1" applyAlignment="1">
      <alignment horizontal="left" vertical="center"/>
    </xf>
    <xf numFmtId="176" fontId="17" fillId="0" borderId="0" xfId="0" applyNumberFormat="1" applyFont="1" applyFill="1" applyAlignment="1">
      <alignment vertical="center"/>
    </xf>
    <xf numFmtId="176" fontId="17" fillId="0" borderId="0" xfId="0" applyNumberFormat="1" applyFont="1" applyFill="1" applyBorder="1" applyAlignment="1">
      <alignment horizontal="left" vertical="center"/>
    </xf>
    <xf numFmtId="177" fontId="13" fillId="0" borderId="0" xfId="0" applyNumberFormat="1" applyFont="1" applyFill="1" applyAlignment="1">
      <alignment vertical="center" shrinkToFit="1"/>
    </xf>
    <xf numFmtId="177" fontId="17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horizontal="left" vertical="center"/>
    </xf>
    <xf numFmtId="177" fontId="13" fillId="0" borderId="0" xfId="0" applyNumberFormat="1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181" fontId="5" fillId="0" borderId="5" xfId="2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38" fontId="5" fillId="0" borderId="4" xfId="1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38" fontId="5" fillId="0" borderId="1" xfId="1" applyNumberFormat="1" applyFont="1" applyBorder="1" applyAlignment="1">
      <alignment vertical="center"/>
    </xf>
    <xf numFmtId="38" fontId="5" fillId="0" borderId="4" xfId="1" applyFont="1" applyBorder="1" applyAlignment="1">
      <alignment horizontal="right" vertical="center"/>
    </xf>
    <xf numFmtId="0" fontId="10" fillId="0" borderId="1" xfId="3" applyFont="1" applyFill="1" applyBorder="1" applyAlignment="1">
      <alignment horizontal="right" vertical="center"/>
    </xf>
    <xf numFmtId="0" fontId="10" fillId="0" borderId="4" xfId="3" applyFont="1" applyFill="1" applyBorder="1" applyAlignment="1">
      <alignment horizontal="right" vertical="center"/>
    </xf>
    <xf numFmtId="0" fontId="10" fillId="0" borderId="5" xfId="3" applyFont="1" applyFill="1" applyBorder="1" applyAlignment="1">
      <alignment horizontal="right" vertical="center"/>
    </xf>
    <xf numFmtId="0" fontId="10" fillId="3" borderId="2" xfId="3" applyFont="1" applyFill="1" applyBorder="1">
      <alignment vertical="center"/>
    </xf>
    <xf numFmtId="0" fontId="10" fillId="3" borderId="22" xfId="3" applyFont="1" applyFill="1" applyBorder="1">
      <alignment vertical="center"/>
    </xf>
    <xf numFmtId="0" fontId="10" fillId="3" borderId="12" xfId="3" applyFont="1" applyFill="1" applyBorder="1">
      <alignment vertical="center"/>
    </xf>
    <xf numFmtId="180" fontId="5" fillId="0" borderId="5" xfId="0" applyNumberFormat="1" applyFont="1" applyFill="1" applyBorder="1" applyAlignment="1">
      <alignment vertical="center"/>
    </xf>
    <xf numFmtId="180" fontId="5" fillId="0" borderId="9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vertical="center"/>
    </xf>
    <xf numFmtId="177" fontId="5" fillId="3" borderId="1" xfId="0" applyNumberFormat="1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 shrinkToFit="1"/>
    </xf>
    <xf numFmtId="177" fontId="5" fillId="3" borderId="23" xfId="0" applyNumberFormat="1" applyFont="1" applyFill="1" applyBorder="1" applyAlignment="1">
      <alignment horizontal="center" vertical="center"/>
    </xf>
    <xf numFmtId="177" fontId="5" fillId="3" borderId="22" xfId="0" applyNumberFormat="1" applyFont="1" applyFill="1" applyBorder="1" applyAlignment="1">
      <alignment horizontal="center" vertical="center"/>
    </xf>
    <xf numFmtId="177" fontId="5" fillId="3" borderId="13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177" fontId="5" fillId="3" borderId="7" xfId="0" applyNumberFormat="1" applyFont="1" applyFill="1" applyBorder="1" applyAlignment="1">
      <alignment horizontal="distributed" vertical="center" shrinkToFit="1"/>
    </xf>
    <xf numFmtId="177" fontId="5" fillId="3" borderId="24" xfId="0" applyNumberFormat="1" applyFont="1" applyFill="1" applyBorder="1" applyAlignment="1">
      <alignment horizontal="distributed" vertical="center" shrinkToFit="1"/>
    </xf>
    <xf numFmtId="177" fontId="5" fillId="3" borderId="3" xfId="0" applyNumberFormat="1" applyFont="1" applyFill="1" applyBorder="1" applyAlignment="1">
      <alignment horizontal="distributed" vertical="center" shrinkToFit="1"/>
    </xf>
    <xf numFmtId="0" fontId="5" fillId="3" borderId="3" xfId="0" applyFont="1" applyFill="1" applyBorder="1" applyAlignment="1">
      <alignment horizontal="distributed" vertical="center" shrinkToFit="1"/>
    </xf>
    <xf numFmtId="0" fontId="5" fillId="3" borderId="3" xfId="0" applyFont="1" applyFill="1" applyBorder="1" applyAlignment="1">
      <alignment vertical="center" shrinkToFit="1"/>
    </xf>
    <xf numFmtId="177" fontId="5" fillId="3" borderId="8" xfId="0" applyNumberFormat="1" applyFont="1" applyFill="1" applyBorder="1" applyAlignment="1">
      <alignment horizontal="distributed" vertical="center" shrinkToFit="1"/>
    </xf>
    <xf numFmtId="177" fontId="5" fillId="3" borderId="8" xfId="0" applyNumberFormat="1" applyFont="1" applyFill="1" applyBorder="1" applyAlignment="1">
      <alignment horizontal="distributed" vertical="center"/>
    </xf>
    <xf numFmtId="0" fontId="5" fillId="3" borderId="10" xfId="0" applyFont="1" applyFill="1" applyBorder="1" applyAlignment="1">
      <alignment horizontal="distributed" vertical="center" shrinkToFit="1"/>
    </xf>
    <xf numFmtId="177" fontId="5" fillId="3" borderId="7" xfId="0" applyNumberFormat="1" applyFont="1" applyFill="1" applyBorder="1" applyAlignment="1">
      <alignment horizontal="distributed" vertical="center"/>
    </xf>
    <xf numFmtId="177" fontId="5" fillId="3" borderId="24" xfId="0" applyNumberFormat="1" applyFont="1" applyFill="1" applyBorder="1" applyAlignment="1">
      <alignment horizontal="distributed" vertical="center"/>
    </xf>
    <xf numFmtId="177" fontId="5" fillId="3" borderId="3" xfId="0" applyNumberFormat="1" applyFont="1" applyFill="1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5" fillId="3" borderId="10" xfId="0" applyFont="1" applyFill="1" applyBorder="1" applyAlignment="1">
      <alignment horizontal="distributed" vertical="center"/>
    </xf>
    <xf numFmtId="3" fontId="5" fillId="0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0" fillId="3" borderId="5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177" fontId="5" fillId="3" borderId="3" xfId="0" applyNumberFormat="1" applyFont="1" applyFill="1" applyBorder="1" applyAlignment="1">
      <alignment horizontal="center" vertical="center" shrinkToFit="1"/>
    </xf>
    <xf numFmtId="177" fontId="5" fillId="3" borderId="12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7" fontId="5" fillId="3" borderId="2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3" borderId="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0" fillId="3" borderId="5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0" fontId="10" fillId="3" borderId="21" xfId="3" applyFont="1" applyFill="1" applyBorder="1" applyAlignment="1">
      <alignment horizontal="center" vertical="center"/>
    </xf>
    <xf numFmtId="0" fontId="10" fillId="3" borderId="21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left" vertical="center"/>
    </xf>
    <xf numFmtId="0" fontId="15" fillId="2" borderId="6" xfId="3" applyFont="1" applyFill="1" applyBorder="1" applyAlignment="1">
      <alignment horizontal="left" vertical="center"/>
    </xf>
    <xf numFmtId="0" fontId="15" fillId="2" borderId="3" xfId="3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left" vertical="top" wrapText="1" shrinkToFit="1"/>
    </xf>
    <xf numFmtId="176" fontId="17" fillId="0" borderId="0" xfId="0" applyNumberFormat="1" applyFont="1" applyFill="1" applyBorder="1" applyAlignment="1">
      <alignment horizontal="left" vertical="center" shrinkToFit="1"/>
    </xf>
    <xf numFmtId="177" fontId="5" fillId="3" borderId="2" xfId="0" applyNumberFormat="1" applyFont="1" applyFill="1" applyBorder="1" applyAlignment="1">
      <alignment horizontal="center" vertical="center"/>
    </xf>
    <xf numFmtId="177" fontId="5" fillId="3" borderId="6" xfId="0" applyNumberFormat="1" applyFont="1" applyFill="1" applyBorder="1" applyAlignment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177" fontId="5" fillId="3" borderId="2" xfId="0" applyNumberFormat="1" applyFont="1" applyFill="1" applyBorder="1" applyAlignment="1">
      <alignment horizontal="center" vertical="center" shrinkToFit="1"/>
    </xf>
    <xf numFmtId="177" fontId="5" fillId="3" borderId="3" xfId="0" applyNumberFormat="1" applyFont="1" applyFill="1" applyBorder="1" applyAlignment="1">
      <alignment horizontal="center" vertical="center" shrinkToFit="1"/>
    </xf>
    <xf numFmtId="177" fontId="5" fillId="3" borderId="12" xfId="0" applyNumberFormat="1" applyFont="1" applyFill="1" applyBorder="1" applyAlignment="1">
      <alignment horizontal="center" vertical="center"/>
    </xf>
    <xf numFmtId="177" fontId="5" fillId="3" borderId="7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right" vertical="center"/>
    </xf>
    <xf numFmtId="3" fontId="10" fillId="0" borderId="1" xfId="3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top" wrapText="1" shrinkToFit="1"/>
    </xf>
    <xf numFmtId="177" fontId="5" fillId="3" borderId="1" xfId="0" applyNumberFormat="1" applyFont="1" applyFill="1" applyBorder="1" applyAlignment="1">
      <alignment horizontal="center" vertical="center" wrapText="1" shrinkToFit="1"/>
    </xf>
    <xf numFmtId="176" fontId="5" fillId="3" borderId="5" xfId="0" applyNumberFormat="1" applyFont="1" applyFill="1" applyBorder="1" applyAlignment="1">
      <alignment horizontal="center" vertical="center" shrinkToFit="1"/>
    </xf>
    <xf numFmtId="176" fontId="5" fillId="3" borderId="9" xfId="0" applyNumberFormat="1" applyFont="1" applyFill="1" applyBorder="1" applyAlignment="1">
      <alignment horizontal="center" vertical="center" shrinkToFit="1"/>
    </xf>
    <xf numFmtId="176" fontId="5" fillId="3" borderId="14" xfId="0" applyNumberFormat="1" applyFont="1" applyFill="1" applyBorder="1" applyAlignment="1">
      <alignment horizontal="center" vertical="center" shrinkToFit="1"/>
    </xf>
    <xf numFmtId="176" fontId="5" fillId="3" borderId="1" xfId="0" applyNumberFormat="1" applyFont="1" applyFill="1" applyBorder="1" applyAlignment="1">
      <alignment horizontal="center" vertical="center" wrapText="1" shrinkToFit="1"/>
    </xf>
    <xf numFmtId="176" fontId="5" fillId="0" borderId="13" xfId="0" applyNumberFormat="1" applyFont="1" applyFill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176" fontId="5" fillId="0" borderId="28" xfId="0" applyNumberFormat="1" applyFont="1" applyFill="1" applyBorder="1" applyAlignment="1">
      <alignment vertical="center" shrinkToFit="1"/>
    </xf>
    <xf numFmtId="176" fontId="5" fillId="3" borderId="15" xfId="0" applyNumberFormat="1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7" fontId="5" fillId="3" borderId="1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7" fontId="5" fillId="3" borderId="1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Alignment="1">
      <alignment vertical="top"/>
    </xf>
    <xf numFmtId="177" fontId="13" fillId="0" borderId="0" xfId="0" applyNumberFormat="1" applyFont="1" applyFill="1" applyAlignment="1">
      <alignment vertical="top" wrapText="1"/>
    </xf>
    <xf numFmtId="177" fontId="5" fillId="3" borderId="9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vertical="center"/>
    </xf>
    <xf numFmtId="177" fontId="5" fillId="3" borderId="5" xfId="0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vertical="center"/>
    </xf>
    <xf numFmtId="38" fontId="5" fillId="0" borderId="21" xfId="1" applyFont="1" applyFill="1" applyBorder="1" applyAlignment="1">
      <alignment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4" xfId="1" applyNumberFormat="1" applyFont="1" applyFill="1" applyBorder="1" applyAlignment="1">
      <alignment vertical="center"/>
    </xf>
    <xf numFmtId="38" fontId="5" fillId="0" borderId="4" xfId="1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38" fontId="5" fillId="0" borderId="1" xfId="1" applyNumberFormat="1" applyFont="1" applyFill="1" applyBorder="1" applyAlignment="1">
      <alignment vertical="center"/>
    </xf>
  </cellXfs>
  <cellStyles count="11">
    <cellStyle name="パーセント" xfId="2" builtinId="5"/>
    <cellStyle name="桁区切り" xfId="1" builtinId="6"/>
    <cellStyle name="見出し 2 2" xfId="4" xr:uid="{00000000-0005-0000-0000-000002000000}"/>
    <cellStyle name="標準" xfId="0" builtinId="0"/>
    <cellStyle name="標準 2" xfId="3" xr:uid="{00000000-0005-0000-0000-000004000000}"/>
    <cellStyle name="標準 2 2" xfId="10" xr:uid="{00000000-0005-0000-0000-000005000000}"/>
    <cellStyle name="標準 3" xfId="5" xr:uid="{00000000-0005-0000-0000-000006000000}"/>
    <cellStyle name="標準 4" xfId="6" xr:uid="{00000000-0005-0000-0000-000007000000}"/>
    <cellStyle name="標準 5" xfId="7" xr:uid="{00000000-0005-0000-0000-000008000000}"/>
    <cellStyle name="標準 6" xfId="8" xr:uid="{00000000-0005-0000-0000-000009000000}"/>
    <cellStyle name="標準 7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53</xdr:row>
      <xdr:rowOff>0</xdr:rowOff>
    </xdr:from>
    <xdr:to>
      <xdr:col>8</xdr:col>
      <xdr:colOff>0</xdr:colOff>
      <xdr:row>53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3533775" y="9086850"/>
          <a:ext cx="71437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58</xdr:row>
      <xdr:rowOff>161925</xdr:rowOff>
    </xdr:from>
    <xdr:to>
      <xdr:col>4</xdr:col>
      <xdr:colOff>0</xdr:colOff>
      <xdr:row>61</xdr:row>
      <xdr:rowOff>8965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D3B308B-A2C5-4617-A76E-E8254C53BE16}"/>
            </a:ext>
          </a:extLst>
        </xdr:cNvPr>
        <xdr:cNvCxnSpPr/>
      </xdr:nvCxnSpPr>
      <xdr:spPr>
        <a:xfrm>
          <a:off x="1503045" y="10037445"/>
          <a:ext cx="615315" cy="349960"/>
        </a:xfrm>
        <a:prstGeom prst="line">
          <a:avLst/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8965</xdr:colOff>
      <xdr:row>59</xdr:row>
      <xdr:rowOff>152400</xdr:rowOff>
    </xdr:from>
    <xdr:to>
      <xdr:col>4</xdr:col>
      <xdr:colOff>5862</xdr:colOff>
      <xdr:row>63</xdr:row>
      <xdr:rowOff>164123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D7E0983-FB46-4847-BD14-FBA9EE9B208A}"/>
            </a:ext>
          </a:extLst>
        </xdr:cNvPr>
        <xdr:cNvCxnSpPr/>
      </xdr:nvCxnSpPr>
      <xdr:spPr>
        <a:xfrm>
          <a:off x="1502485" y="10195560"/>
          <a:ext cx="621737" cy="682283"/>
        </a:xfrm>
        <a:prstGeom prst="line">
          <a:avLst/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62</xdr:row>
      <xdr:rowOff>0</xdr:rowOff>
    </xdr:from>
    <xdr:to>
      <xdr:col>7</xdr:col>
      <xdr:colOff>5862</xdr:colOff>
      <xdr:row>65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34D772CD-268B-4029-9C1E-A6CB78A17A15}"/>
            </a:ext>
          </a:extLst>
        </xdr:cNvPr>
        <xdr:cNvCxnSpPr/>
      </xdr:nvCxnSpPr>
      <xdr:spPr>
        <a:xfrm>
          <a:off x="3368040" y="10546080"/>
          <a:ext cx="630702" cy="502920"/>
        </a:xfrm>
        <a:prstGeom prst="line">
          <a:avLst/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620781</xdr:colOff>
      <xdr:row>61</xdr:row>
      <xdr:rowOff>7040</xdr:rowOff>
    </xdr:from>
    <xdr:to>
      <xdr:col>7</xdr:col>
      <xdr:colOff>0</xdr:colOff>
      <xdr:row>61</xdr:row>
      <xdr:rowOff>7040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96984E41-45B5-4E76-A906-1DDB86052A56}"/>
            </a:ext>
          </a:extLst>
        </xdr:cNvPr>
        <xdr:cNvCxnSpPr/>
      </xdr:nvCxnSpPr>
      <xdr:spPr>
        <a:xfrm>
          <a:off x="3363981" y="10385480"/>
          <a:ext cx="628899" cy="0"/>
        </a:xfrm>
        <a:prstGeom prst="line">
          <a:avLst/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view="pageBreakPreview" zoomScale="60" zoomScaleNormal="85" workbookViewId="0">
      <selection activeCell="E42" sqref="E42"/>
    </sheetView>
  </sheetViews>
  <sheetFormatPr defaultColWidth="9" defaultRowHeight="14.4" x14ac:dyDescent="0.2"/>
  <cols>
    <col min="1" max="1" width="10.33203125" style="1" customWidth="1"/>
    <col min="2" max="2" width="4.33203125" style="4" customWidth="1"/>
    <col min="3" max="3" width="37.88671875" style="1" customWidth="1"/>
    <col min="4" max="4" width="27.109375" style="3" customWidth="1"/>
    <col min="5" max="5" width="27.109375" style="2" customWidth="1"/>
    <col min="6" max="16384" width="9" style="1"/>
  </cols>
  <sheetData>
    <row r="1" spans="1:5" ht="19.5" customHeight="1" x14ac:dyDescent="0.2">
      <c r="A1" s="141" t="s">
        <v>189</v>
      </c>
      <c r="B1" s="142"/>
      <c r="C1" s="142"/>
      <c r="D1" s="142"/>
      <c r="E1" s="143"/>
    </row>
    <row r="2" spans="1:5" ht="15" customHeight="1" x14ac:dyDescent="0.2">
      <c r="A2" s="6"/>
      <c r="B2" s="6"/>
      <c r="C2" s="6"/>
      <c r="D2" s="6"/>
    </row>
    <row r="3" spans="1:5" ht="15" customHeight="1" x14ac:dyDescent="0.2">
      <c r="A3" s="144" t="s">
        <v>190</v>
      </c>
      <c r="B3" s="144"/>
      <c r="C3" s="144"/>
      <c r="D3" s="137" t="s">
        <v>259</v>
      </c>
      <c r="E3" s="137" t="s">
        <v>191</v>
      </c>
    </row>
    <row r="4" spans="1:5" ht="15" customHeight="1" x14ac:dyDescent="0.2">
      <c r="A4" s="144"/>
      <c r="B4" s="144"/>
      <c r="C4" s="144"/>
      <c r="D4" s="138"/>
      <c r="E4" s="138"/>
    </row>
    <row r="5" spans="1:5" ht="23.25" customHeight="1" x14ac:dyDescent="0.2">
      <c r="A5" s="137" t="s">
        <v>192</v>
      </c>
      <c r="B5" s="119">
        <v>1</v>
      </c>
      <c r="C5" s="90" t="s">
        <v>193</v>
      </c>
      <c r="D5" s="179" t="s">
        <v>260</v>
      </c>
      <c r="E5" s="87" t="s">
        <v>194</v>
      </c>
    </row>
    <row r="6" spans="1:5" ht="23.25" customHeight="1" x14ac:dyDescent="0.2">
      <c r="A6" s="138"/>
      <c r="B6" s="120">
        <v>2</v>
      </c>
      <c r="C6" s="91" t="s">
        <v>195</v>
      </c>
      <c r="D6" s="88" t="s">
        <v>261</v>
      </c>
      <c r="E6" s="88" t="s">
        <v>196</v>
      </c>
    </row>
    <row r="7" spans="1:5" ht="23.25" customHeight="1" x14ac:dyDescent="0.2">
      <c r="A7" s="137" t="s">
        <v>197</v>
      </c>
      <c r="B7" s="119">
        <v>3</v>
      </c>
      <c r="C7" s="90" t="s">
        <v>262</v>
      </c>
      <c r="D7" s="87" t="s">
        <v>263</v>
      </c>
      <c r="E7" s="87" t="s">
        <v>264</v>
      </c>
    </row>
    <row r="8" spans="1:5" ht="23.25" customHeight="1" x14ac:dyDescent="0.2">
      <c r="A8" s="137"/>
      <c r="B8" s="119">
        <v>4</v>
      </c>
      <c r="C8" s="90" t="s">
        <v>198</v>
      </c>
      <c r="D8" s="179" t="s">
        <v>265</v>
      </c>
      <c r="E8" s="87" t="s">
        <v>266</v>
      </c>
    </row>
    <row r="9" spans="1:5" ht="23.25" customHeight="1" x14ac:dyDescent="0.2">
      <c r="A9" s="137"/>
      <c r="B9" s="119">
        <v>5</v>
      </c>
      <c r="C9" s="90" t="s">
        <v>199</v>
      </c>
      <c r="D9" s="87" t="s">
        <v>267</v>
      </c>
      <c r="E9" s="87" t="s">
        <v>200</v>
      </c>
    </row>
    <row r="10" spans="1:5" ht="23.25" customHeight="1" x14ac:dyDescent="0.2">
      <c r="A10" s="137"/>
      <c r="B10" s="119">
        <v>6</v>
      </c>
      <c r="C10" s="90" t="s">
        <v>268</v>
      </c>
      <c r="D10" s="87" t="s">
        <v>269</v>
      </c>
      <c r="E10" s="87" t="s">
        <v>201</v>
      </c>
    </row>
    <row r="11" spans="1:5" ht="23.25" customHeight="1" x14ac:dyDescent="0.2">
      <c r="A11" s="138" t="s">
        <v>202</v>
      </c>
      <c r="B11" s="118">
        <v>7</v>
      </c>
      <c r="C11" s="92" t="s">
        <v>203</v>
      </c>
      <c r="D11" s="89" t="s">
        <v>270</v>
      </c>
      <c r="E11" s="89" t="s">
        <v>204</v>
      </c>
    </row>
    <row r="12" spans="1:5" ht="23.25" customHeight="1" x14ac:dyDescent="0.2">
      <c r="A12" s="139"/>
      <c r="B12" s="119">
        <v>8</v>
      </c>
      <c r="C12" s="90" t="s">
        <v>205</v>
      </c>
      <c r="D12" s="87" t="s">
        <v>271</v>
      </c>
      <c r="E12" s="87" t="s">
        <v>206</v>
      </c>
    </row>
    <row r="13" spans="1:5" ht="23.25" customHeight="1" x14ac:dyDescent="0.2">
      <c r="A13" s="139"/>
      <c r="B13" s="119">
        <v>9</v>
      </c>
      <c r="C13" s="90" t="s">
        <v>207</v>
      </c>
      <c r="D13" s="87" t="s">
        <v>272</v>
      </c>
      <c r="E13" s="87" t="s">
        <v>208</v>
      </c>
    </row>
    <row r="14" spans="1:5" ht="23.25" customHeight="1" x14ac:dyDescent="0.2">
      <c r="A14" s="139"/>
      <c r="B14" s="119">
        <v>10</v>
      </c>
      <c r="C14" s="90" t="s">
        <v>209</v>
      </c>
      <c r="D14" s="87" t="s">
        <v>273</v>
      </c>
      <c r="E14" s="87" t="s">
        <v>210</v>
      </c>
    </row>
    <row r="15" spans="1:5" ht="23.25" customHeight="1" x14ac:dyDescent="0.2">
      <c r="A15" s="139"/>
      <c r="B15" s="119">
        <v>11</v>
      </c>
      <c r="C15" s="90" t="s">
        <v>211</v>
      </c>
      <c r="D15" s="87" t="s">
        <v>274</v>
      </c>
      <c r="E15" s="87" t="s">
        <v>212</v>
      </c>
    </row>
    <row r="16" spans="1:5" ht="23.25" customHeight="1" x14ac:dyDescent="0.2">
      <c r="A16" s="139"/>
      <c r="B16" s="120">
        <v>12</v>
      </c>
      <c r="C16" s="91" t="s">
        <v>213</v>
      </c>
      <c r="D16" s="88" t="s">
        <v>275</v>
      </c>
      <c r="E16" s="88" t="s">
        <v>214</v>
      </c>
    </row>
    <row r="17" spans="1:5" ht="23.25" customHeight="1" x14ac:dyDescent="0.2">
      <c r="A17" s="136"/>
      <c r="B17" s="120">
        <v>13</v>
      </c>
      <c r="C17" s="91" t="s">
        <v>276</v>
      </c>
      <c r="D17" s="88" t="s">
        <v>277</v>
      </c>
      <c r="E17" s="88" t="s">
        <v>278</v>
      </c>
    </row>
    <row r="18" spans="1:5" ht="23.25" customHeight="1" x14ac:dyDescent="0.2">
      <c r="A18" s="138" t="s">
        <v>215</v>
      </c>
      <c r="B18" s="119">
        <v>13</v>
      </c>
      <c r="C18" s="90" t="s">
        <v>216</v>
      </c>
      <c r="D18" s="87" t="s">
        <v>279</v>
      </c>
      <c r="E18" s="87" t="s">
        <v>217</v>
      </c>
    </row>
    <row r="19" spans="1:5" ht="23.25" customHeight="1" x14ac:dyDescent="0.2">
      <c r="A19" s="139"/>
      <c r="B19" s="119">
        <v>14</v>
      </c>
      <c r="C19" s="90" t="s">
        <v>218</v>
      </c>
      <c r="D19" s="87" t="s">
        <v>280</v>
      </c>
      <c r="E19" s="87" t="s">
        <v>219</v>
      </c>
    </row>
    <row r="20" spans="1:5" ht="23.25" customHeight="1" x14ac:dyDescent="0.2">
      <c r="A20" s="136"/>
      <c r="B20" s="119">
        <v>15</v>
      </c>
      <c r="C20" s="90" t="s">
        <v>220</v>
      </c>
      <c r="D20" s="87" t="s">
        <v>281</v>
      </c>
      <c r="E20" s="87" t="s">
        <v>221</v>
      </c>
    </row>
    <row r="21" spans="1:5" ht="23.25" customHeight="1" x14ac:dyDescent="0.2">
      <c r="A21" s="140" t="s">
        <v>222</v>
      </c>
      <c r="B21" s="118">
        <v>16</v>
      </c>
      <c r="C21" s="92" t="s">
        <v>223</v>
      </c>
      <c r="D21" s="89" t="s">
        <v>282</v>
      </c>
      <c r="E21" s="89" t="s">
        <v>224</v>
      </c>
    </row>
    <row r="22" spans="1:5" ht="23.25" customHeight="1" x14ac:dyDescent="0.2">
      <c r="A22" s="139"/>
      <c r="B22" s="119">
        <v>17</v>
      </c>
      <c r="C22" s="90" t="s">
        <v>225</v>
      </c>
      <c r="D22" s="87" t="s">
        <v>283</v>
      </c>
      <c r="E22" s="87" t="s">
        <v>226</v>
      </c>
    </row>
    <row r="23" spans="1:5" ht="23.25" customHeight="1" x14ac:dyDescent="0.2">
      <c r="A23" s="139"/>
      <c r="B23" s="119">
        <v>18</v>
      </c>
      <c r="C23" s="90" t="s">
        <v>227</v>
      </c>
      <c r="D23" s="87" t="s">
        <v>284</v>
      </c>
      <c r="E23" s="87" t="s">
        <v>228</v>
      </c>
    </row>
    <row r="24" spans="1:5" ht="23.25" customHeight="1" x14ac:dyDescent="0.2">
      <c r="A24" s="139"/>
      <c r="B24" s="119">
        <v>19</v>
      </c>
      <c r="C24" s="90" t="s">
        <v>229</v>
      </c>
      <c r="D24" s="87" t="s">
        <v>285</v>
      </c>
      <c r="E24" s="87" t="s">
        <v>230</v>
      </c>
    </row>
    <row r="25" spans="1:5" ht="23.25" customHeight="1" x14ac:dyDescent="0.2">
      <c r="A25" s="139"/>
      <c r="B25" s="120"/>
      <c r="C25" s="91" t="s">
        <v>286</v>
      </c>
      <c r="D25" s="88" t="s">
        <v>287</v>
      </c>
      <c r="E25" s="88" t="s">
        <v>278</v>
      </c>
    </row>
    <row r="26" spans="1:5" ht="23.25" customHeight="1" x14ac:dyDescent="0.2">
      <c r="A26" s="139"/>
      <c r="B26" s="120">
        <v>20</v>
      </c>
      <c r="C26" s="91" t="s">
        <v>231</v>
      </c>
      <c r="D26" s="88" t="s">
        <v>288</v>
      </c>
      <c r="E26" s="88" t="s">
        <v>232</v>
      </c>
    </row>
    <row r="27" spans="1:5" ht="23.25" customHeight="1" x14ac:dyDescent="0.2">
      <c r="A27" s="138" t="s">
        <v>233</v>
      </c>
      <c r="B27" s="119">
        <v>21</v>
      </c>
      <c r="C27" s="90" t="s">
        <v>289</v>
      </c>
      <c r="D27" s="87" t="s">
        <v>290</v>
      </c>
      <c r="E27" s="87" t="s">
        <v>234</v>
      </c>
    </row>
    <row r="28" spans="1:5" ht="23.25" customHeight="1" x14ac:dyDescent="0.2">
      <c r="A28" s="139"/>
      <c r="B28" s="119">
        <v>22</v>
      </c>
      <c r="C28" s="90" t="s">
        <v>235</v>
      </c>
      <c r="D28" s="87" t="s">
        <v>291</v>
      </c>
      <c r="E28" s="87" t="s">
        <v>236</v>
      </c>
    </row>
    <row r="29" spans="1:5" ht="23.25" customHeight="1" x14ac:dyDescent="0.2">
      <c r="A29" s="139"/>
      <c r="B29" s="119">
        <v>23</v>
      </c>
      <c r="C29" s="90" t="s">
        <v>237</v>
      </c>
      <c r="D29" s="87" t="s">
        <v>292</v>
      </c>
      <c r="E29" s="87" t="s">
        <v>238</v>
      </c>
    </row>
    <row r="30" spans="1:5" ht="23.25" customHeight="1" x14ac:dyDescent="0.2">
      <c r="A30" s="139"/>
      <c r="B30" s="119">
        <v>24</v>
      </c>
      <c r="C30" s="90" t="s">
        <v>239</v>
      </c>
      <c r="D30" s="87" t="s">
        <v>293</v>
      </c>
      <c r="E30" s="87" t="s">
        <v>240</v>
      </c>
    </row>
    <row r="31" spans="1:5" ht="23.25" customHeight="1" x14ac:dyDescent="0.2">
      <c r="A31" s="139"/>
      <c r="B31" s="119">
        <v>25</v>
      </c>
      <c r="C31" s="90" t="s">
        <v>241</v>
      </c>
      <c r="D31" s="87" t="s">
        <v>294</v>
      </c>
      <c r="E31" s="87" t="s">
        <v>242</v>
      </c>
    </row>
    <row r="32" spans="1:5" ht="23.25" customHeight="1" x14ac:dyDescent="0.2">
      <c r="A32" s="139"/>
      <c r="B32" s="119">
        <v>26</v>
      </c>
      <c r="C32" s="90" t="s">
        <v>243</v>
      </c>
      <c r="D32" s="180" t="s">
        <v>295</v>
      </c>
      <c r="E32" s="87" t="s">
        <v>244</v>
      </c>
    </row>
    <row r="33" spans="1:5" ht="23.25" customHeight="1" x14ac:dyDescent="0.2">
      <c r="A33" s="139"/>
      <c r="B33" s="119">
        <v>27</v>
      </c>
      <c r="C33" s="90" t="s">
        <v>245</v>
      </c>
      <c r="D33" s="180" t="s">
        <v>296</v>
      </c>
      <c r="E33" s="87" t="s">
        <v>246</v>
      </c>
    </row>
    <row r="34" spans="1:5" ht="23.25" customHeight="1" x14ac:dyDescent="0.2">
      <c r="A34" s="139"/>
      <c r="B34" s="119">
        <v>28</v>
      </c>
      <c r="C34" s="90" t="s">
        <v>297</v>
      </c>
      <c r="D34" s="87" t="s">
        <v>298</v>
      </c>
      <c r="E34" s="87" t="s">
        <v>247</v>
      </c>
    </row>
    <row r="35" spans="1:5" ht="20.100000000000001" customHeight="1" x14ac:dyDescent="0.2">
      <c r="A35" s="136"/>
      <c r="B35" s="119">
        <v>29</v>
      </c>
      <c r="C35" s="90" t="s">
        <v>248</v>
      </c>
      <c r="D35" s="87" t="s">
        <v>299</v>
      </c>
      <c r="E35" s="87" t="s">
        <v>249</v>
      </c>
    </row>
    <row r="36" spans="1:5" ht="20.100000000000001" customHeight="1" x14ac:dyDescent="0.2">
      <c r="A36" s="118" t="s">
        <v>250</v>
      </c>
      <c r="B36" s="118">
        <v>30</v>
      </c>
      <c r="C36" s="92" t="s">
        <v>251</v>
      </c>
      <c r="D36" s="89" t="s">
        <v>300</v>
      </c>
      <c r="E36" s="89" t="s">
        <v>252</v>
      </c>
    </row>
    <row r="37" spans="1:5" ht="20.100000000000001" customHeight="1" x14ac:dyDescent="0.2">
      <c r="A37" s="7" t="s">
        <v>253</v>
      </c>
      <c r="B37" s="7"/>
      <c r="C37" s="8"/>
      <c r="D37" s="8"/>
      <c r="E37" s="7"/>
    </row>
    <row r="38" spans="1:5" ht="20.100000000000001" customHeight="1" x14ac:dyDescent="0.2">
      <c r="A38" s="7" t="s">
        <v>254</v>
      </c>
      <c r="B38" s="7"/>
      <c r="C38" s="8"/>
      <c r="D38" s="8"/>
      <c r="E38" s="7"/>
    </row>
    <row r="39" spans="1:5" ht="20.100000000000001" customHeight="1" x14ac:dyDescent="0.2">
      <c r="A39" s="7" t="s">
        <v>301</v>
      </c>
      <c r="B39" s="7"/>
      <c r="C39" s="8"/>
      <c r="D39" s="8"/>
      <c r="E39" s="7"/>
    </row>
    <row r="40" spans="1:5" ht="20.100000000000001" customHeight="1" x14ac:dyDescent="0.2">
      <c r="A40" s="9" t="s">
        <v>255</v>
      </c>
      <c r="B40" s="7"/>
      <c r="C40" s="8"/>
      <c r="D40" s="8"/>
      <c r="E40" s="7"/>
    </row>
    <row r="41" spans="1:5" ht="13.2" x14ac:dyDescent="0.2">
      <c r="D41" s="1"/>
      <c r="E41" s="3"/>
    </row>
    <row r="42" spans="1:5" x14ac:dyDescent="0.2">
      <c r="B42" s="3"/>
      <c r="D42" s="1"/>
    </row>
    <row r="43" spans="1:5" x14ac:dyDescent="0.2">
      <c r="B43" s="3"/>
      <c r="D43" s="1"/>
    </row>
    <row r="44" spans="1:5" x14ac:dyDescent="0.2">
      <c r="B44" s="3"/>
      <c r="D44" s="1"/>
    </row>
  </sheetData>
  <mergeCells count="10">
    <mergeCell ref="A1:E1"/>
    <mergeCell ref="A3:C4"/>
    <mergeCell ref="D3:D4"/>
    <mergeCell ref="E3:E4"/>
    <mergeCell ref="A5:A6"/>
    <mergeCell ref="A7:A10"/>
    <mergeCell ref="A11:A17"/>
    <mergeCell ref="A18:A20"/>
    <mergeCell ref="A21:A26"/>
    <mergeCell ref="A27:A35"/>
  </mergeCells>
  <phoneticPr fontId="4"/>
  <printOptions horizontalCentered="1" verticalCentered="1"/>
  <pageMargins left="0.51181102362204722" right="0.11811023622047245" top="0.59055118110236227" bottom="0.35433070866141736" header="0.31496062992125984" footer="0.31496062992125984"/>
  <pageSetup paperSize="9" scale="92" orientation="portrait" r:id="rId1"/>
  <headerFooter>
    <oddFooter>&amp;C&amp;"Century,標準"18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view="pageBreakPreview" zoomScale="60" zoomScaleNormal="55" workbookViewId="0">
      <selection activeCell="Q38" sqref="Q38"/>
    </sheetView>
  </sheetViews>
  <sheetFormatPr defaultColWidth="9" defaultRowHeight="12" x14ac:dyDescent="0.2"/>
  <cols>
    <col min="1" max="12" width="9.109375" style="10" customWidth="1"/>
    <col min="13" max="13" width="7.88671875" style="10" customWidth="1"/>
    <col min="14" max="14" width="6.33203125" style="10" customWidth="1"/>
    <col min="15" max="16384" width="9" style="10"/>
  </cols>
  <sheetData>
    <row r="1" spans="1:14" ht="13.5" customHeight="1" x14ac:dyDescent="0.2">
      <c r="A1" s="68" t="s">
        <v>133</v>
      </c>
      <c r="I1" s="69" t="s">
        <v>134</v>
      </c>
    </row>
    <row r="2" spans="1:14" s="12" customFormat="1" ht="43.2" x14ac:dyDescent="0.2">
      <c r="A2" s="32"/>
      <c r="B2" s="33" t="s">
        <v>1</v>
      </c>
      <c r="C2" s="34" t="s">
        <v>2</v>
      </c>
      <c r="D2" s="34" t="s">
        <v>302</v>
      </c>
      <c r="E2" s="34" t="s">
        <v>303</v>
      </c>
      <c r="F2" s="34" t="s">
        <v>3</v>
      </c>
      <c r="G2" s="34" t="s">
        <v>304</v>
      </c>
      <c r="H2" s="11"/>
      <c r="I2" s="32" t="s">
        <v>305</v>
      </c>
      <c r="J2" s="45" t="s">
        <v>132</v>
      </c>
      <c r="K2" s="182" t="s">
        <v>306</v>
      </c>
      <c r="M2" s="14"/>
      <c r="N2" s="14"/>
    </row>
    <row r="3" spans="1:14" s="14" customFormat="1" ht="13.5" customHeight="1" x14ac:dyDescent="0.2">
      <c r="A3" s="35" t="s">
        <v>4</v>
      </c>
      <c r="B3" s="17">
        <v>25</v>
      </c>
      <c r="C3" s="17">
        <v>39802</v>
      </c>
      <c r="D3" s="17">
        <v>18877</v>
      </c>
      <c r="E3" s="17">
        <v>83550</v>
      </c>
      <c r="F3" s="17">
        <v>12961</v>
      </c>
      <c r="G3" s="17">
        <v>48</v>
      </c>
      <c r="H3" s="13"/>
      <c r="I3" s="183" t="s">
        <v>5</v>
      </c>
      <c r="J3" s="15">
        <v>1911</v>
      </c>
      <c r="K3" s="42">
        <f>J3/J15*100</f>
        <v>4.5276849811642617</v>
      </c>
    </row>
    <row r="4" spans="1:14" s="14" customFormat="1" ht="13.5" customHeight="1" thickBot="1" x14ac:dyDescent="0.25">
      <c r="A4" s="36" t="s">
        <v>6</v>
      </c>
      <c r="B4" s="17">
        <v>26</v>
      </c>
      <c r="C4" s="17">
        <v>43317</v>
      </c>
      <c r="D4" s="17">
        <v>20084</v>
      </c>
      <c r="E4" s="17">
        <v>88061</v>
      </c>
      <c r="F4" s="17">
        <v>13739</v>
      </c>
      <c r="G4" s="17">
        <v>59</v>
      </c>
      <c r="H4" s="13"/>
      <c r="I4" s="184" t="s">
        <v>7</v>
      </c>
      <c r="J4" s="18">
        <v>8726</v>
      </c>
      <c r="K4" s="43">
        <f>J4/J15*100</f>
        <v>20.674295732935295</v>
      </c>
    </row>
    <row r="5" spans="1:14" s="14" customFormat="1" ht="13.5" customHeight="1" thickTop="1" thickBot="1" x14ac:dyDescent="0.25">
      <c r="A5" s="36" t="s">
        <v>8</v>
      </c>
      <c r="B5" s="17">
        <v>26</v>
      </c>
      <c r="C5" s="17">
        <v>41454</v>
      </c>
      <c r="D5" s="17">
        <v>19340</v>
      </c>
      <c r="E5" s="17">
        <v>83760</v>
      </c>
      <c r="F5" s="17">
        <v>13315</v>
      </c>
      <c r="G5" s="17">
        <v>56</v>
      </c>
      <c r="H5" s="13"/>
      <c r="I5" s="46" t="s">
        <v>9</v>
      </c>
      <c r="J5" s="19">
        <f>SUM(J3:J4)</f>
        <v>10637</v>
      </c>
      <c r="K5" s="44">
        <f>J5/J15*100</f>
        <v>25.201980714099559</v>
      </c>
    </row>
    <row r="6" spans="1:14" s="14" customFormat="1" ht="13.5" customHeight="1" thickTop="1" x14ac:dyDescent="0.2">
      <c r="A6" s="36" t="s">
        <v>10</v>
      </c>
      <c r="B6" s="17">
        <v>26</v>
      </c>
      <c r="C6" s="17">
        <v>48711</v>
      </c>
      <c r="D6" s="17">
        <v>21332</v>
      </c>
      <c r="E6" s="17">
        <v>94570</v>
      </c>
      <c r="F6" s="17">
        <v>14096</v>
      </c>
      <c r="G6" s="17">
        <v>99</v>
      </c>
      <c r="H6" s="13"/>
      <c r="I6" s="183" t="s">
        <v>11</v>
      </c>
      <c r="J6" s="15">
        <v>1629</v>
      </c>
      <c r="K6" s="42">
        <f>J6/J15*100</f>
        <v>3.8595493638495988</v>
      </c>
    </row>
    <row r="7" spans="1:14" s="14" customFormat="1" ht="13.5" customHeight="1" x14ac:dyDescent="0.2">
      <c r="A7" s="36" t="s">
        <v>12</v>
      </c>
      <c r="B7" s="17">
        <v>26</v>
      </c>
      <c r="C7" s="17">
        <v>48503</v>
      </c>
      <c r="D7" s="17">
        <v>20596</v>
      </c>
      <c r="E7" s="17">
        <v>89320</v>
      </c>
      <c r="F7" s="17">
        <v>14321</v>
      </c>
      <c r="G7" s="17">
        <v>110</v>
      </c>
      <c r="H7" s="13"/>
      <c r="I7" s="38" t="s">
        <v>13</v>
      </c>
      <c r="J7" s="16">
        <v>1169</v>
      </c>
      <c r="K7" s="31">
        <f>J7/J15*100</f>
        <v>2.7696827540455375</v>
      </c>
    </row>
    <row r="8" spans="1:14" s="14" customFormat="1" ht="13.5" customHeight="1" x14ac:dyDescent="0.2">
      <c r="A8" s="36" t="s">
        <v>14</v>
      </c>
      <c r="B8" s="17">
        <v>17</v>
      </c>
      <c r="C8" s="17">
        <v>29023</v>
      </c>
      <c r="D8" s="17">
        <v>14308</v>
      </c>
      <c r="E8" s="17">
        <v>63396</v>
      </c>
      <c r="F8" s="17">
        <v>9528</v>
      </c>
      <c r="G8" s="17">
        <v>50</v>
      </c>
      <c r="H8" s="13"/>
      <c r="I8" s="38" t="s">
        <v>15</v>
      </c>
      <c r="J8" s="16">
        <v>2177</v>
      </c>
      <c r="K8" s="31">
        <f>J8/J15*100</f>
        <v>5.1579121946596533</v>
      </c>
    </row>
    <row r="9" spans="1:14" s="14" customFormat="1" ht="13.5" customHeight="1" x14ac:dyDescent="0.2">
      <c r="A9" s="36" t="s">
        <v>16</v>
      </c>
      <c r="B9" s="17">
        <v>24</v>
      </c>
      <c r="C9" s="17">
        <v>38748</v>
      </c>
      <c r="D9" s="17">
        <v>18144</v>
      </c>
      <c r="E9" s="17">
        <v>81404</v>
      </c>
      <c r="F9" s="17">
        <v>13964</v>
      </c>
      <c r="G9" s="17">
        <v>44</v>
      </c>
      <c r="H9" s="13"/>
      <c r="I9" s="38" t="s">
        <v>17</v>
      </c>
      <c r="J9" s="16">
        <v>2730</v>
      </c>
      <c r="K9" s="31">
        <f>J9/J15*100</f>
        <v>6.4681214016632307</v>
      </c>
    </row>
    <row r="10" spans="1:14" s="14" customFormat="1" ht="13.5" customHeight="1" x14ac:dyDescent="0.2">
      <c r="A10" s="36" t="s">
        <v>18</v>
      </c>
      <c r="B10" s="17">
        <v>24</v>
      </c>
      <c r="C10" s="17">
        <v>38906</v>
      </c>
      <c r="D10" s="17">
        <v>18498</v>
      </c>
      <c r="E10" s="17">
        <v>80301</v>
      </c>
      <c r="F10" s="17">
        <v>15052</v>
      </c>
      <c r="G10" s="17">
        <v>37</v>
      </c>
      <c r="H10" s="13"/>
      <c r="I10" s="38" t="s">
        <v>19</v>
      </c>
      <c r="J10" s="16">
        <v>5804</v>
      </c>
      <c r="K10" s="31">
        <f>J10/J15*100</f>
        <v>13.751273485440803</v>
      </c>
    </row>
    <row r="11" spans="1:14" s="14" customFormat="1" ht="13.5" customHeight="1" x14ac:dyDescent="0.2">
      <c r="A11" s="36" t="s">
        <v>20</v>
      </c>
      <c r="B11" s="17">
        <v>23</v>
      </c>
      <c r="C11" s="17">
        <v>35782</v>
      </c>
      <c r="D11" s="17">
        <v>18120</v>
      </c>
      <c r="E11" s="17">
        <v>78817</v>
      </c>
      <c r="F11" s="17">
        <v>14350</v>
      </c>
      <c r="G11" s="17">
        <v>48</v>
      </c>
      <c r="H11" s="13"/>
      <c r="I11" s="38" t="s">
        <v>21</v>
      </c>
      <c r="J11" s="16">
        <v>7813</v>
      </c>
      <c r="K11" s="31">
        <f>J11/J15*100</f>
        <v>18.511147439998105</v>
      </c>
    </row>
    <row r="12" spans="1:14" s="14" customFormat="1" ht="13.5" customHeight="1" x14ac:dyDescent="0.2">
      <c r="A12" s="36" t="s">
        <v>22</v>
      </c>
      <c r="B12" s="17">
        <v>24</v>
      </c>
      <c r="C12" s="17">
        <v>38829</v>
      </c>
      <c r="D12" s="17">
        <v>18760</v>
      </c>
      <c r="E12" s="17">
        <v>81736</v>
      </c>
      <c r="F12" s="17">
        <v>15629</v>
      </c>
      <c r="G12" s="17">
        <v>47</v>
      </c>
      <c r="H12" s="13"/>
      <c r="I12" s="38" t="s">
        <v>23</v>
      </c>
      <c r="J12" s="16">
        <v>4461</v>
      </c>
      <c r="K12" s="31">
        <f>J12/J15*100</f>
        <v>10.569336839860686</v>
      </c>
    </row>
    <row r="13" spans="1:14" s="14" customFormat="1" ht="13.5" customHeight="1" thickBot="1" x14ac:dyDescent="0.25">
      <c r="A13" s="36" t="s">
        <v>24</v>
      </c>
      <c r="B13" s="17">
        <v>19</v>
      </c>
      <c r="C13" s="17">
        <v>34756</v>
      </c>
      <c r="D13" s="17">
        <v>16693</v>
      </c>
      <c r="E13" s="17">
        <v>72308</v>
      </c>
      <c r="F13" s="17">
        <v>13918</v>
      </c>
      <c r="G13" s="17">
        <v>42</v>
      </c>
      <c r="H13" s="13"/>
      <c r="I13" s="184" t="s">
        <v>25</v>
      </c>
      <c r="J13" s="18">
        <v>5787</v>
      </c>
      <c r="K13" s="43">
        <f>J13/J15*100</f>
        <v>13.710995806382828</v>
      </c>
    </row>
    <row r="14" spans="1:14" s="14" customFormat="1" ht="13.5" customHeight="1" thickTop="1" thickBot="1" x14ac:dyDescent="0.25">
      <c r="A14" s="37" t="s">
        <v>26</v>
      </c>
      <c r="B14" s="20">
        <v>25</v>
      </c>
      <c r="C14" s="20">
        <v>41044</v>
      </c>
      <c r="D14" s="20">
        <v>18989</v>
      </c>
      <c r="E14" s="20">
        <v>81912</v>
      </c>
      <c r="F14" s="20">
        <v>15142</v>
      </c>
      <c r="G14" s="20">
        <v>55</v>
      </c>
      <c r="H14" s="13"/>
      <c r="I14" s="185" t="s">
        <v>27</v>
      </c>
      <c r="J14" s="19">
        <f>SUM(J6:J13)</f>
        <v>31570</v>
      </c>
      <c r="K14" s="44">
        <f>J14/J15*100</f>
        <v>74.798019285900438</v>
      </c>
    </row>
    <row r="15" spans="1:14" s="14" customFormat="1" ht="13.5" customHeight="1" thickTop="1" x14ac:dyDescent="0.2">
      <c r="A15" s="35" t="s">
        <v>28</v>
      </c>
      <c r="B15" s="21">
        <f t="shared" ref="B15" si="0">SUM(B3:B14)</f>
        <v>285</v>
      </c>
      <c r="C15" s="21">
        <f>SUM(C3:C14)</f>
        <v>478875</v>
      </c>
      <c r="D15" s="21">
        <f>SUM(D3:D14)</f>
        <v>223741</v>
      </c>
      <c r="E15" s="21">
        <f>SUM(E3:E14)</f>
        <v>979135</v>
      </c>
      <c r="F15" s="21">
        <f>SUM(F3:F14)</f>
        <v>166015</v>
      </c>
      <c r="G15" s="21">
        <f>SUM(G3:G14)</f>
        <v>695</v>
      </c>
      <c r="H15" s="13"/>
      <c r="I15" s="183" t="s">
        <v>29</v>
      </c>
      <c r="J15" s="15">
        <f>J5+J14</f>
        <v>42207</v>
      </c>
      <c r="K15" s="21">
        <v>100</v>
      </c>
    </row>
    <row r="16" spans="1:14" s="14" customFormat="1" ht="13.5" customHeight="1" thickBot="1" x14ac:dyDescent="0.25">
      <c r="A16" s="36" t="s">
        <v>30</v>
      </c>
      <c r="B16" s="30"/>
      <c r="C16" s="17">
        <f>C15/B15</f>
        <v>1680.2631578947369</v>
      </c>
      <c r="D16" s="17">
        <f>D15/B15</f>
        <v>785.05614035087717</v>
      </c>
      <c r="E16" s="17">
        <f>E15/B15</f>
        <v>3435.5614035087719</v>
      </c>
      <c r="F16" s="17">
        <f>F15/B15</f>
        <v>582.50877192982455</v>
      </c>
      <c r="G16" s="17">
        <f>G15/B15</f>
        <v>2.4385964912280702</v>
      </c>
      <c r="H16" s="13"/>
      <c r="I16" s="184" t="s">
        <v>31</v>
      </c>
      <c r="J16" s="18">
        <v>168</v>
      </c>
      <c r="K16" s="13"/>
      <c r="L16" s="13"/>
    </row>
    <row r="17" spans="1:14" s="14" customFormat="1" ht="13.5" customHeight="1" thickTop="1" x14ac:dyDescent="0.2">
      <c r="A17" s="36" t="s">
        <v>32</v>
      </c>
      <c r="B17" s="17">
        <f>B15/12</f>
        <v>23.75</v>
      </c>
      <c r="C17" s="17">
        <f>C15/12</f>
        <v>39906.25</v>
      </c>
      <c r="D17" s="17">
        <f>D15/12</f>
        <v>18645.083333333332</v>
      </c>
      <c r="E17" s="17">
        <f>E15/12</f>
        <v>81594.583333333328</v>
      </c>
      <c r="F17" s="17">
        <f t="shared" ref="F17" si="1">F15/12</f>
        <v>13834.583333333334</v>
      </c>
      <c r="G17" s="17">
        <f>G15/12</f>
        <v>57.916666666666664</v>
      </c>
      <c r="H17" s="13"/>
      <c r="I17" s="183" t="s">
        <v>33</v>
      </c>
      <c r="J17" s="15">
        <f>SUM(J15:J16)</f>
        <v>42375</v>
      </c>
      <c r="K17" s="13"/>
      <c r="L17" s="13"/>
      <c r="M17" s="13"/>
    </row>
    <row r="18" spans="1:14" ht="13.5" customHeight="1" x14ac:dyDescent="0.2">
      <c r="L18" s="22"/>
      <c r="M18" s="13"/>
      <c r="N18" s="14"/>
    </row>
    <row r="19" spans="1:14" ht="13.5" customHeight="1" x14ac:dyDescent="0.2">
      <c r="J19" s="23"/>
      <c r="M19" s="13"/>
      <c r="N19" s="14"/>
    </row>
    <row r="20" spans="1:14" ht="13.5" customHeight="1" x14ac:dyDescent="0.2">
      <c r="A20" s="70" t="s">
        <v>135</v>
      </c>
      <c r="M20" s="14"/>
      <c r="N20" s="14"/>
    </row>
    <row r="21" spans="1:14" s="14" customFormat="1" ht="36" x14ac:dyDescent="0.2">
      <c r="A21" s="36" t="s">
        <v>34</v>
      </c>
      <c r="B21" s="38" t="s">
        <v>307</v>
      </c>
      <c r="C21" s="38" t="s">
        <v>35</v>
      </c>
      <c r="D21" s="38" t="s">
        <v>36</v>
      </c>
      <c r="E21" s="38" t="s">
        <v>37</v>
      </c>
      <c r="F21" s="38" t="s">
        <v>38</v>
      </c>
      <c r="G21" s="38" t="s">
        <v>39</v>
      </c>
      <c r="H21" s="186" t="s">
        <v>308</v>
      </c>
      <c r="I21" s="186" t="s">
        <v>309</v>
      </c>
      <c r="J21" s="38" t="s">
        <v>40</v>
      </c>
      <c r="K21" s="36" t="s">
        <v>0</v>
      </c>
      <c r="L21" s="182" t="s">
        <v>310</v>
      </c>
      <c r="M21" s="10"/>
      <c r="N21" s="10"/>
    </row>
    <row r="22" spans="1:14" s="14" customFormat="1" ht="13.5" customHeight="1" x14ac:dyDescent="0.2">
      <c r="A22" s="35" t="s">
        <v>42</v>
      </c>
      <c r="B22" s="21">
        <v>13072</v>
      </c>
      <c r="C22" s="21">
        <v>3436</v>
      </c>
      <c r="D22" s="21">
        <v>3217</v>
      </c>
      <c r="E22" s="21">
        <v>678</v>
      </c>
      <c r="F22" s="21">
        <v>1818</v>
      </c>
      <c r="G22" s="21">
        <v>758</v>
      </c>
      <c r="H22" s="21">
        <v>115</v>
      </c>
      <c r="I22" s="21">
        <v>74</v>
      </c>
      <c r="J22" s="21">
        <v>0</v>
      </c>
      <c r="K22" s="25">
        <f>SUM(B22:J22)</f>
        <v>23168</v>
      </c>
      <c r="L22" s="42">
        <f>K22/K35*100</f>
        <v>6.567675290142251</v>
      </c>
      <c r="M22" s="10"/>
      <c r="N22" s="10"/>
    </row>
    <row r="23" spans="1:14" s="14" customFormat="1" ht="13.5" customHeight="1" thickBot="1" x14ac:dyDescent="0.25">
      <c r="A23" s="37" t="s">
        <v>7</v>
      </c>
      <c r="B23" s="20">
        <v>29996</v>
      </c>
      <c r="C23" s="20">
        <v>5802</v>
      </c>
      <c r="D23" s="20">
        <v>5662</v>
      </c>
      <c r="E23" s="20">
        <v>1553</v>
      </c>
      <c r="F23" s="20">
        <v>3522</v>
      </c>
      <c r="G23" s="20">
        <v>2318</v>
      </c>
      <c r="H23" s="20">
        <v>109</v>
      </c>
      <c r="I23" s="20">
        <v>1110</v>
      </c>
      <c r="J23" s="20">
        <v>0</v>
      </c>
      <c r="K23" s="187">
        <f>SUM(B23:J23)</f>
        <v>50072</v>
      </c>
      <c r="L23" s="43">
        <f>K23/K35*100</f>
        <v>14.194433577693488</v>
      </c>
      <c r="M23" s="10"/>
      <c r="N23" s="10"/>
    </row>
    <row r="24" spans="1:14" s="14" customFormat="1" ht="13.5" customHeight="1" thickTop="1" thickBot="1" x14ac:dyDescent="0.25">
      <c r="A24" s="47" t="s">
        <v>9</v>
      </c>
      <c r="B24" s="24">
        <f>SUM(B22:B23)</f>
        <v>43068</v>
      </c>
      <c r="C24" s="24">
        <f t="shared" ref="C24:I24" si="2">SUM(C22:C23)</f>
        <v>9238</v>
      </c>
      <c r="D24" s="24">
        <f t="shared" si="2"/>
        <v>8879</v>
      </c>
      <c r="E24" s="24">
        <f t="shared" si="2"/>
        <v>2231</v>
      </c>
      <c r="F24" s="24">
        <f t="shared" si="2"/>
        <v>5340</v>
      </c>
      <c r="G24" s="24">
        <f t="shared" si="2"/>
        <v>3076</v>
      </c>
      <c r="H24" s="24">
        <f t="shared" si="2"/>
        <v>224</v>
      </c>
      <c r="I24" s="24">
        <f t="shared" si="2"/>
        <v>1184</v>
      </c>
      <c r="J24" s="24">
        <f t="shared" ref="J24" si="3">J22+J23</f>
        <v>0</v>
      </c>
      <c r="K24" s="188">
        <f>SUM(K22:K23)</f>
        <v>73240</v>
      </c>
      <c r="L24" s="44">
        <f>K24/K35*100</f>
        <v>20.762108867835742</v>
      </c>
      <c r="M24" s="181"/>
      <c r="N24" s="29"/>
    </row>
    <row r="25" spans="1:14" s="14" customFormat="1" ht="13.5" customHeight="1" thickTop="1" x14ac:dyDescent="0.2">
      <c r="A25" s="35" t="s">
        <v>11</v>
      </c>
      <c r="B25" s="21">
        <v>5361</v>
      </c>
      <c r="C25" s="21">
        <v>41</v>
      </c>
      <c r="D25" s="21">
        <v>578</v>
      </c>
      <c r="E25" s="21">
        <v>347</v>
      </c>
      <c r="F25" s="21">
        <v>601</v>
      </c>
      <c r="G25" s="21">
        <v>378</v>
      </c>
      <c r="H25" s="21">
        <v>17</v>
      </c>
      <c r="I25" s="21">
        <v>75</v>
      </c>
      <c r="J25" s="21">
        <v>0</v>
      </c>
      <c r="K25" s="189">
        <f t="shared" ref="K25:K32" si="4">SUM(B25:J25)</f>
        <v>7398</v>
      </c>
      <c r="L25" s="42">
        <f>K25/K35*100</f>
        <v>2.0971884408007755</v>
      </c>
      <c r="M25" s="181"/>
    </row>
    <row r="26" spans="1:14" s="14" customFormat="1" ht="13.5" customHeight="1" x14ac:dyDescent="0.2">
      <c r="A26" s="36" t="s">
        <v>13</v>
      </c>
      <c r="B26" s="48">
        <v>3248</v>
      </c>
      <c r="C26" s="17">
        <v>4</v>
      </c>
      <c r="D26" s="17">
        <v>209</v>
      </c>
      <c r="E26" s="17">
        <v>184</v>
      </c>
      <c r="F26" s="17">
        <v>303</v>
      </c>
      <c r="G26" s="17">
        <v>96</v>
      </c>
      <c r="H26" s="17">
        <v>7</v>
      </c>
      <c r="I26" s="17">
        <v>18</v>
      </c>
      <c r="J26" s="17">
        <v>0</v>
      </c>
      <c r="K26" s="25">
        <f t="shared" si="4"/>
        <v>4069</v>
      </c>
      <c r="L26" s="31">
        <f>K26/K35*100</f>
        <v>1.1534819904863958</v>
      </c>
      <c r="M26" s="181"/>
    </row>
    <row r="27" spans="1:14" s="14" customFormat="1" ht="13.5" customHeight="1" x14ac:dyDescent="0.2">
      <c r="A27" s="36" t="s">
        <v>15</v>
      </c>
      <c r="B27" s="17">
        <v>5575</v>
      </c>
      <c r="C27" s="17">
        <v>6</v>
      </c>
      <c r="D27" s="17">
        <v>195</v>
      </c>
      <c r="E27" s="17">
        <v>239</v>
      </c>
      <c r="F27" s="17">
        <v>119</v>
      </c>
      <c r="G27" s="17">
        <v>151</v>
      </c>
      <c r="H27" s="17">
        <v>3</v>
      </c>
      <c r="I27" s="17">
        <v>85</v>
      </c>
      <c r="J27" s="17">
        <v>0</v>
      </c>
      <c r="K27" s="25">
        <f t="shared" si="4"/>
        <v>6373</v>
      </c>
      <c r="L27" s="31">
        <f>K27/K35*100</f>
        <v>1.8066209696165643</v>
      </c>
      <c r="M27" s="181"/>
    </row>
    <row r="28" spans="1:14" s="14" customFormat="1" ht="13.5" customHeight="1" x14ac:dyDescent="0.2">
      <c r="A28" s="36" t="s">
        <v>17</v>
      </c>
      <c r="B28" s="17">
        <v>6726</v>
      </c>
      <c r="C28" s="17">
        <v>99</v>
      </c>
      <c r="D28" s="17">
        <v>845</v>
      </c>
      <c r="E28" s="17">
        <v>291</v>
      </c>
      <c r="F28" s="17">
        <v>488</v>
      </c>
      <c r="G28" s="17">
        <v>195</v>
      </c>
      <c r="H28" s="17">
        <v>75</v>
      </c>
      <c r="I28" s="17">
        <v>195</v>
      </c>
      <c r="J28" s="17">
        <v>0</v>
      </c>
      <c r="K28" s="25">
        <f t="shared" si="4"/>
        <v>8914</v>
      </c>
      <c r="L28" s="31">
        <f>K28/K35*100</f>
        <v>2.5269448176937161</v>
      </c>
    </row>
    <row r="29" spans="1:14" s="14" customFormat="1" ht="13.5" customHeight="1" x14ac:dyDescent="0.2">
      <c r="A29" s="36" t="s">
        <v>19</v>
      </c>
      <c r="B29" s="17">
        <v>29493</v>
      </c>
      <c r="C29" s="17">
        <v>579</v>
      </c>
      <c r="D29" s="17">
        <v>7184</v>
      </c>
      <c r="E29" s="17">
        <v>1157</v>
      </c>
      <c r="F29" s="17">
        <v>3189</v>
      </c>
      <c r="G29" s="17">
        <v>1697</v>
      </c>
      <c r="H29" s="17">
        <v>537</v>
      </c>
      <c r="I29" s="17">
        <v>1147</v>
      </c>
      <c r="J29" s="17">
        <v>1</v>
      </c>
      <c r="K29" s="25">
        <f t="shared" si="4"/>
        <v>44984</v>
      </c>
      <c r="L29" s="31">
        <f>K29/K35*100</f>
        <v>12.752084998781035</v>
      </c>
      <c r="M29" s="181"/>
    </row>
    <row r="30" spans="1:14" s="14" customFormat="1" ht="13.5" customHeight="1" x14ac:dyDescent="0.2">
      <c r="A30" s="36" t="s">
        <v>21</v>
      </c>
      <c r="B30" s="17">
        <v>52391</v>
      </c>
      <c r="C30" s="17">
        <v>761</v>
      </c>
      <c r="D30" s="17">
        <v>10191</v>
      </c>
      <c r="E30" s="17">
        <v>3156</v>
      </c>
      <c r="F30" s="17">
        <v>6148</v>
      </c>
      <c r="G30" s="17">
        <v>3285</v>
      </c>
      <c r="H30" s="17">
        <v>699</v>
      </c>
      <c r="I30" s="17">
        <v>1724</v>
      </c>
      <c r="J30" s="17">
        <v>2</v>
      </c>
      <c r="K30" s="25">
        <f t="shared" si="4"/>
        <v>78357</v>
      </c>
      <c r="L30" s="31">
        <f>K30/K35*100</f>
        <v>22.212678380079261</v>
      </c>
      <c r="M30" s="181"/>
    </row>
    <row r="31" spans="1:14" s="14" customFormat="1" ht="13.5" customHeight="1" x14ac:dyDescent="0.2">
      <c r="A31" s="36" t="s">
        <v>23</v>
      </c>
      <c r="B31" s="17">
        <v>33791</v>
      </c>
      <c r="C31" s="17">
        <v>346</v>
      </c>
      <c r="D31" s="17">
        <v>3854</v>
      </c>
      <c r="E31" s="13">
        <v>2287</v>
      </c>
      <c r="F31" s="17">
        <v>5774</v>
      </c>
      <c r="G31" s="17">
        <v>2671</v>
      </c>
      <c r="H31" s="17">
        <v>302</v>
      </c>
      <c r="I31" s="17">
        <v>1212</v>
      </c>
      <c r="J31" s="17">
        <v>0</v>
      </c>
      <c r="K31" s="25">
        <f t="shared" si="4"/>
        <v>50237</v>
      </c>
      <c r="L31" s="31">
        <f>K31/K35*100</f>
        <v>14.241207853542656</v>
      </c>
      <c r="M31" s="181"/>
    </row>
    <row r="32" spans="1:14" s="14" customFormat="1" ht="13.5" customHeight="1" thickBot="1" x14ac:dyDescent="0.25">
      <c r="A32" s="37" t="s">
        <v>25</v>
      </c>
      <c r="B32" s="20">
        <v>43400</v>
      </c>
      <c r="C32" s="20">
        <v>1242</v>
      </c>
      <c r="D32" s="20">
        <v>6832</v>
      </c>
      <c r="E32" s="20">
        <v>4368</v>
      </c>
      <c r="F32" s="20">
        <v>8170</v>
      </c>
      <c r="G32" s="20">
        <v>13389</v>
      </c>
      <c r="H32" s="20">
        <v>277</v>
      </c>
      <c r="I32" s="20">
        <v>946</v>
      </c>
      <c r="J32" s="20">
        <v>0</v>
      </c>
      <c r="K32" s="187">
        <f t="shared" si="4"/>
        <v>78624</v>
      </c>
      <c r="L32" s="43">
        <f>K32/K35*100</f>
        <v>22.288367662817002</v>
      </c>
    </row>
    <row r="33" spans="1:16" s="14" customFormat="1" ht="13.5" customHeight="1" thickTop="1" thickBot="1" x14ac:dyDescent="0.25">
      <c r="A33" s="190" t="s">
        <v>27</v>
      </c>
      <c r="B33" s="26">
        <f>SUM(B25:B32)</f>
        <v>179985</v>
      </c>
      <c r="C33" s="26">
        <f t="shared" ref="C33:J33" si="5">SUM(C25:C32)</f>
        <v>3078</v>
      </c>
      <c r="D33" s="26">
        <f t="shared" si="5"/>
        <v>29888</v>
      </c>
      <c r="E33" s="26">
        <f t="shared" si="5"/>
        <v>12029</v>
      </c>
      <c r="F33" s="26">
        <f t="shared" si="5"/>
        <v>24792</v>
      </c>
      <c r="G33" s="26">
        <f t="shared" si="5"/>
        <v>21862</v>
      </c>
      <c r="H33" s="26">
        <f t="shared" si="5"/>
        <v>1917</v>
      </c>
      <c r="I33" s="26">
        <f t="shared" si="5"/>
        <v>5402</v>
      </c>
      <c r="J33" s="26">
        <f t="shared" si="5"/>
        <v>3</v>
      </c>
      <c r="K33" s="26">
        <f>SUM(K25:K32)</f>
        <v>278956</v>
      </c>
      <c r="L33" s="44">
        <f>K33/K35*100</f>
        <v>79.078575113817408</v>
      </c>
    </row>
    <row r="34" spans="1:16" s="14" customFormat="1" ht="13.5" customHeight="1" thickTop="1" thickBot="1" x14ac:dyDescent="0.25">
      <c r="A34" s="190" t="s">
        <v>43</v>
      </c>
      <c r="B34" s="26">
        <v>562</v>
      </c>
      <c r="C34" s="27"/>
      <c r="D34" s="27"/>
      <c r="E34" s="27"/>
      <c r="F34" s="27"/>
      <c r="G34" s="27"/>
      <c r="H34" s="27"/>
      <c r="I34" s="27"/>
      <c r="J34" s="27"/>
      <c r="K34" s="188">
        <f>SUM(B34:J34)</f>
        <v>562</v>
      </c>
      <c r="L34" s="44">
        <f>K34/K35*100</f>
        <v>0.15931601834685535</v>
      </c>
      <c r="O34" s="23"/>
      <c r="P34" s="13"/>
    </row>
    <row r="35" spans="1:16" s="14" customFormat="1" ht="13.5" customHeight="1" thickTop="1" x14ac:dyDescent="0.2">
      <c r="A35" s="35" t="s">
        <v>29</v>
      </c>
      <c r="B35" s="21">
        <f>B24+B33+B34</f>
        <v>223615</v>
      </c>
      <c r="C35" s="21">
        <f>C24+C33</f>
        <v>12316</v>
      </c>
      <c r="D35" s="21">
        <f t="shared" ref="D35:J35" si="6">D24+D33</f>
        <v>38767</v>
      </c>
      <c r="E35" s="21">
        <f t="shared" si="6"/>
        <v>14260</v>
      </c>
      <c r="F35" s="21">
        <f t="shared" si="6"/>
        <v>30132</v>
      </c>
      <c r="G35" s="21">
        <f t="shared" si="6"/>
        <v>24938</v>
      </c>
      <c r="H35" s="21">
        <f t="shared" si="6"/>
        <v>2141</v>
      </c>
      <c r="I35" s="21">
        <f t="shared" si="6"/>
        <v>6586</v>
      </c>
      <c r="J35" s="21">
        <f t="shared" si="6"/>
        <v>3</v>
      </c>
      <c r="K35" s="21">
        <f>K24+K33+K34</f>
        <v>352758</v>
      </c>
      <c r="L35" s="21">
        <f>L24+L33+L34</f>
        <v>100</v>
      </c>
      <c r="M35" s="29"/>
      <c r="N35" s="29"/>
      <c r="O35" s="13"/>
      <c r="P35" s="13"/>
    </row>
    <row r="36" spans="1:16" s="14" customFormat="1" ht="13.5" customHeight="1" thickBot="1" x14ac:dyDescent="0.25">
      <c r="A36" s="37" t="s">
        <v>44</v>
      </c>
      <c r="B36" s="20">
        <v>126</v>
      </c>
      <c r="C36" s="28"/>
      <c r="D36" s="28"/>
      <c r="E36" s="28"/>
      <c r="F36" s="28"/>
      <c r="G36" s="28"/>
      <c r="H36" s="28"/>
      <c r="I36" s="28"/>
      <c r="J36" s="28"/>
      <c r="K36" s="20">
        <f>SUM(B36:J36)</f>
        <v>126</v>
      </c>
      <c r="L36" s="13"/>
    </row>
    <row r="37" spans="1:16" s="14" customFormat="1" ht="13.5" customHeight="1" thickTop="1" x14ac:dyDescent="0.2">
      <c r="A37" s="35" t="s">
        <v>45</v>
      </c>
      <c r="B37" s="21">
        <f>B35+B36</f>
        <v>223741</v>
      </c>
      <c r="C37" s="21">
        <f>C35+C36</f>
        <v>12316</v>
      </c>
      <c r="D37" s="21">
        <f t="shared" ref="D37:G37" si="7">D35+D36</f>
        <v>38767</v>
      </c>
      <c r="E37" s="21">
        <f t="shared" si="7"/>
        <v>14260</v>
      </c>
      <c r="F37" s="21">
        <f t="shared" si="7"/>
        <v>30132</v>
      </c>
      <c r="G37" s="21">
        <f t="shared" si="7"/>
        <v>24938</v>
      </c>
      <c r="H37" s="21">
        <f>H35+H36</f>
        <v>2141</v>
      </c>
      <c r="I37" s="21">
        <f t="shared" ref="I37:K37" si="8">I35+I36</f>
        <v>6586</v>
      </c>
      <c r="J37" s="21">
        <f t="shared" si="8"/>
        <v>3</v>
      </c>
      <c r="K37" s="21">
        <f t="shared" si="8"/>
        <v>352884</v>
      </c>
      <c r="L37" s="13"/>
      <c r="M37" s="10"/>
      <c r="N37" s="10"/>
    </row>
    <row r="38" spans="1:16" s="14" customFormat="1" ht="13.5" customHeight="1" x14ac:dyDescent="0.2">
      <c r="A38" s="36" t="s">
        <v>46</v>
      </c>
      <c r="B38" s="31">
        <f>B37/$K$37*100</f>
        <v>63.403554709196221</v>
      </c>
      <c r="C38" s="31">
        <f t="shared" ref="C38:J38" si="9">C37/$K$37*100</f>
        <v>3.4900987293274843</v>
      </c>
      <c r="D38" s="31">
        <f t="shared" si="9"/>
        <v>10.985763026943699</v>
      </c>
      <c r="E38" s="31">
        <f t="shared" si="9"/>
        <v>4.0409879733850218</v>
      </c>
      <c r="F38" s="31">
        <f t="shared" si="9"/>
        <v>8.5387832828918278</v>
      </c>
      <c r="G38" s="31">
        <f t="shared" si="9"/>
        <v>7.0669115063306922</v>
      </c>
      <c r="H38" s="31">
        <f t="shared" si="9"/>
        <v>0.60671495448929391</v>
      </c>
      <c r="I38" s="31">
        <f t="shared" si="9"/>
        <v>1.8663356797134469</v>
      </c>
      <c r="J38" s="31">
        <f t="shared" si="9"/>
        <v>8.5013772231101433E-4</v>
      </c>
      <c r="K38" s="17">
        <f>SUM(B38:J38)</f>
        <v>99.999999999999986</v>
      </c>
      <c r="L38" s="13"/>
      <c r="M38" s="10"/>
      <c r="N38" s="10"/>
    </row>
    <row r="39" spans="1:16" s="14" customFormat="1" ht="13.5" customHeight="1" x14ac:dyDescent="0.2">
      <c r="K39" s="13"/>
      <c r="M39" s="10"/>
      <c r="N39" s="10"/>
    </row>
    <row r="40" spans="1:16" ht="13.5" customHeight="1" x14ac:dyDescent="0.2"/>
    <row r="41" spans="1:16" ht="13.5" customHeight="1" x14ac:dyDescent="0.2">
      <c r="A41" s="68" t="s">
        <v>137</v>
      </c>
    </row>
    <row r="42" spans="1:16" ht="13.5" customHeight="1" x14ac:dyDescent="0.2">
      <c r="A42" s="38" t="s">
        <v>47</v>
      </c>
      <c r="B42" s="40" t="s">
        <v>307</v>
      </c>
      <c r="C42" s="40" t="s">
        <v>35</v>
      </c>
      <c r="D42" s="40" t="s">
        <v>36</v>
      </c>
      <c r="E42" s="40" t="s">
        <v>37</v>
      </c>
      <c r="F42" s="40" t="s">
        <v>38</v>
      </c>
      <c r="G42" s="41" t="s">
        <v>39</v>
      </c>
      <c r="H42" s="38" t="s">
        <v>309</v>
      </c>
      <c r="I42" s="38" t="s">
        <v>0</v>
      </c>
    </row>
    <row r="43" spans="1:16" s="29" customFormat="1" ht="13.5" customHeight="1" x14ac:dyDescent="0.2">
      <c r="A43" s="35" t="s">
        <v>48</v>
      </c>
      <c r="B43" s="17">
        <v>166627</v>
      </c>
      <c r="C43" s="17">
        <v>14898</v>
      </c>
      <c r="D43" s="17">
        <v>33072</v>
      </c>
      <c r="E43" s="17">
        <v>16888</v>
      </c>
      <c r="F43" s="17">
        <v>17422</v>
      </c>
      <c r="G43" s="17">
        <v>35301</v>
      </c>
      <c r="H43" s="17">
        <v>1042</v>
      </c>
      <c r="I43" s="15">
        <f>SUM(B43:H43)</f>
        <v>285250</v>
      </c>
      <c r="J43" s="145" t="s">
        <v>136</v>
      </c>
      <c r="K43" s="145"/>
      <c r="L43" s="145"/>
      <c r="M43" s="10"/>
      <c r="N43" s="10"/>
    </row>
    <row r="44" spans="1:16" s="14" customFormat="1" ht="13.5" customHeight="1" x14ac:dyDescent="0.2">
      <c r="A44" s="36" t="s">
        <v>49</v>
      </c>
      <c r="B44" s="17">
        <v>6481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6">
        <f>SUM(B44:H44)</f>
        <v>6481</v>
      </c>
      <c r="J44" s="145"/>
      <c r="K44" s="145"/>
      <c r="L44" s="145"/>
      <c r="M44" s="10"/>
      <c r="N44" s="10"/>
    </row>
    <row r="45" spans="1:16" s="14" customFormat="1" ht="13.5" customHeight="1" x14ac:dyDescent="0.2">
      <c r="A45" s="36" t="s">
        <v>50</v>
      </c>
      <c r="B45" s="17">
        <v>68981</v>
      </c>
      <c r="C45" s="17">
        <v>26913</v>
      </c>
      <c r="D45" s="17">
        <v>15852</v>
      </c>
      <c r="E45" s="17">
        <v>15515</v>
      </c>
      <c r="F45" s="17">
        <v>14004</v>
      </c>
      <c r="G45" s="17">
        <v>15537</v>
      </c>
      <c r="H45" s="17">
        <v>426</v>
      </c>
      <c r="I45" s="16">
        <f>SUM(B45:H45)</f>
        <v>157228</v>
      </c>
      <c r="J45" s="145"/>
      <c r="K45" s="145"/>
      <c r="L45" s="145"/>
      <c r="M45" s="10"/>
      <c r="N45" s="10"/>
    </row>
    <row r="46" spans="1:16" s="14" customFormat="1" ht="13.5" customHeight="1" x14ac:dyDescent="0.2">
      <c r="A46" s="36" t="s">
        <v>51</v>
      </c>
      <c r="B46" s="17">
        <v>7541</v>
      </c>
      <c r="C46" s="17">
        <v>0</v>
      </c>
      <c r="D46" s="17">
        <v>0</v>
      </c>
      <c r="E46" s="17">
        <v>0</v>
      </c>
      <c r="F46" s="17">
        <v>0</v>
      </c>
      <c r="G46" s="17">
        <v>1</v>
      </c>
      <c r="H46" s="17">
        <v>0</v>
      </c>
      <c r="I46" s="16">
        <f t="shared" ref="I46:I48" si="10">SUM(B46:H46)</f>
        <v>7542</v>
      </c>
      <c r="J46" s="145"/>
      <c r="K46" s="145"/>
      <c r="L46" s="145"/>
      <c r="M46" s="10"/>
      <c r="N46" s="10"/>
    </row>
    <row r="47" spans="1:16" s="14" customFormat="1" ht="13.5" customHeight="1" x14ac:dyDescent="0.2">
      <c r="A47" s="36" t="s">
        <v>52</v>
      </c>
      <c r="B47" s="17">
        <v>3403</v>
      </c>
      <c r="C47" s="17">
        <v>0</v>
      </c>
      <c r="D47" s="17">
        <v>180</v>
      </c>
      <c r="E47" s="17">
        <v>12</v>
      </c>
      <c r="F47" s="17">
        <v>43</v>
      </c>
      <c r="G47" s="17">
        <v>28</v>
      </c>
      <c r="H47" s="17">
        <v>0</v>
      </c>
      <c r="I47" s="16">
        <f t="shared" si="10"/>
        <v>3666</v>
      </c>
      <c r="M47" s="10"/>
      <c r="N47" s="10"/>
    </row>
    <row r="48" spans="1:16" s="14" customFormat="1" ht="13.5" customHeight="1" x14ac:dyDescent="0.2">
      <c r="A48" s="36" t="s">
        <v>53</v>
      </c>
      <c r="B48" s="17">
        <v>13199</v>
      </c>
      <c r="C48" s="17">
        <v>0</v>
      </c>
      <c r="D48" s="17">
        <v>0</v>
      </c>
      <c r="E48" s="17">
        <v>7</v>
      </c>
      <c r="F48" s="17">
        <v>0</v>
      </c>
      <c r="G48" s="17">
        <v>0</v>
      </c>
      <c r="H48" s="17">
        <v>0</v>
      </c>
      <c r="I48" s="16">
        <f t="shared" si="10"/>
        <v>13206</v>
      </c>
      <c r="J48" s="145" t="s">
        <v>138</v>
      </c>
      <c r="K48" s="145"/>
      <c r="L48" s="145"/>
      <c r="M48" s="10"/>
      <c r="N48" s="10"/>
    </row>
    <row r="49" spans="1:14" s="14" customFormat="1" ht="13.5" customHeight="1" thickBot="1" x14ac:dyDescent="0.25">
      <c r="A49" s="37" t="s">
        <v>54</v>
      </c>
      <c r="B49" s="20">
        <v>10705</v>
      </c>
      <c r="C49" s="20">
        <v>0</v>
      </c>
      <c r="D49" s="20">
        <v>743</v>
      </c>
      <c r="E49" s="20">
        <v>1393</v>
      </c>
      <c r="F49" s="20">
        <v>667</v>
      </c>
      <c r="G49" s="20">
        <v>827</v>
      </c>
      <c r="H49" s="20">
        <v>0</v>
      </c>
      <c r="I49" s="18">
        <f>SUM(B49:H49)</f>
        <v>14335</v>
      </c>
      <c r="J49" s="145"/>
      <c r="K49" s="145"/>
      <c r="L49" s="145"/>
      <c r="M49" s="10"/>
      <c r="N49" s="10"/>
    </row>
    <row r="50" spans="1:14" s="14" customFormat="1" ht="13.5" customHeight="1" thickTop="1" x14ac:dyDescent="0.2">
      <c r="A50" s="35" t="s">
        <v>55</v>
      </c>
      <c r="B50" s="21">
        <f>SUM(B43:B49)</f>
        <v>276937</v>
      </c>
      <c r="C50" s="21">
        <f t="shared" ref="C50:F50" si="11">SUM(C43:C49)</f>
        <v>41811</v>
      </c>
      <c r="D50" s="21">
        <f t="shared" si="11"/>
        <v>49847</v>
      </c>
      <c r="E50" s="21">
        <f t="shared" si="11"/>
        <v>33815</v>
      </c>
      <c r="F50" s="21">
        <f t="shared" si="11"/>
        <v>32136</v>
      </c>
      <c r="G50" s="21">
        <f>SUM(G43:G49)</f>
        <v>51694</v>
      </c>
      <c r="H50" s="21">
        <f>SUM(H43:H49)</f>
        <v>1468</v>
      </c>
      <c r="I50" s="21">
        <f>SUM(I43:I49)</f>
        <v>487708</v>
      </c>
      <c r="J50" s="145"/>
      <c r="K50" s="145"/>
      <c r="L50" s="145"/>
      <c r="M50" s="10"/>
      <c r="N50" s="10"/>
    </row>
    <row r="51" spans="1:14" s="14" customFormat="1" ht="13.5" customHeight="1" x14ac:dyDescent="0.2">
      <c r="A51" s="36" t="s">
        <v>41</v>
      </c>
      <c r="B51" s="31">
        <f>B50/I50*100</f>
        <v>56.783362175728101</v>
      </c>
      <c r="C51" s="31">
        <f>C50/I50*100</f>
        <v>8.5729575893772498</v>
      </c>
      <c r="D51" s="31">
        <f>D50/I50*100</f>
        <v>10.220664824034053</v>
      </c>
      <c r="E51" s="31">
        <f>E50/I50*100</f>
        <v>6.9334519835639359</v>
      </c>
      <c r="F51" s="31">
        <f>F50/I50*100</f>
        <v>6.5891886128585142</v>
      </c>
      <c r="G51" s="31">
        <f>G50/I50*100</f>
        <v>10.599375035882126</v>
      </c>
      <c r="H51" s="31">
        <f>H50/I50*100</f>
        <v>0.30099977855602122</v>
      </c>
      <c r="I51" s="16">
        <f>SUM(B51:H51)</f>
        <v>100.00000000000003</v>
      </c>
      <c r="M51" s="10"/>
      <c r="N51" s="10"/>
    </row>
    <row r="52" spans="1:14" s="14" customFormat="1" ht="13.5" customHeight="1" x14ac:dyDescent="0.2">
      <c r="M52" s="10"/>
      <c r="N52" s="10"/>
    </row>
    <row r="53" spans="1:14" s="14" customFormat="1" ht="13.5" customHeight="1" x14ac:dyDescent="0.2">
      <c r="A53" s="146" t="s">
        <v>139</v>
      </c>
      <c r="B53" s="146"/>
      <c r="M53" s="10"/>
      <c r="N53" s="10"/>
    </row>
    <row r="54" spans="1:14" s="29" customFormat="1" ht="13.5" customHeight="1" x14ac:dyDescent="0.2">
      <c r="A54" s="38"/>
      <c r="B54" s="39" t="s">
        <v>307</v>
      </c>
      <c r="C54" s="40" t="s">
        <v>35</v>
      </c>
      <c r="D54" s="40" t="s">
        <v>36</v>
      </c>
      <c r="E54" s="40" t="s">
        <v>37</v>
      </c>
      <c r="F54" s="40" t="s">
        <v>38</v>
      </c>
      <c r="G54" s="41" t="s">
        <v>39</v>
      </c>
      <c r="H54" s="41" t="s">
        <v>309</v>
      </c>
      <c r="I54" s="40" t="s">
        <v>0</v>
      </c>
      <c r="M54" s="10"/>
      <c r="N54" s="10"/>
    </row>
    <row r="55" spans="1:14" s="14" customFormat="1" ht="13.5" customHeight="1" x14ac:dyDescent="0.2">
      <c r="A55" s="35" t="s">
        <v>140</v>
      </c>
      <c r="B55" s="17">
        <v>15792</v>
      </c>
      <c r="C55" s="17">
        <v>2505</v>
      </c>
      <c r="D55" s="17">
        <v>1555</v>
      </c>
      <c r="E55" s="17">
        <v>1368</v>
      </c>
      <c r="F55" s="17">
        <v>1376</v>
      </c>
      <c r="G55" s="25">
        <v>1424</v>
      </c>
      <c r="H55" s="25">
        <v>1468</v>
      </c>
      <c r="I55" s="17">
        <f>SUM(B55:H55)</f>
        <v>25488</v>
      </c>
      <c r="J55" s="191" t="s">
        <v>311</v>
      </c>
      <c r="K55" s="192"/>
      <c r="L55" s="192"/>
      <c r="M55" s="10"/>
      <c r="N55" s="10"/>
    </row>
    <row r="56" spans="1:14" ht="12.75" customHeight="1" x14ac:dyDescent="0.2"/>
    <row r="57" spans="1:14" ht="13.5" customHeight="1" x14ac:dyDescent="0.2"/>
  </sheetData>
  <mergeCells count="4">
    <mergeCell ref="J43:L46"/>
    <mergeCell ref="J48:L50"/>
    <mergeCell ref="A53:B53"/>
    <mergeCell ref="J55:L55"/>
  </mergeCells>
  <phoneticPr fontId="4"/>
  <pageMargins left="0.39370078740157483" right="0.39370078740157483" top="0.78740157480314965" bottom="0.78740157480314965" header="0.51181102362204722" footer="0.51181102362204722"/>
  <pageSetup paperSize="9" scale="89" orientation="portrait" verticalDpi="300" r:id="rId1"/>
  <headerFooter alignWithMargins="0">
    <oddFooter>&amp;C&amp;"Century,標準"&amp;12 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6"/>
  <sheetViews>
    <sheetView view="pageBreakPreview" zoomScale="60" zoomScaleNormal="70" workbookViewId="0">
      <selection activeCell="N32" sqref="N32"/>
    </sheetView>
  </sheetViews>
  <sheetFormatPr defaultColWidth="9" defaultRowHeight="12" x14ac:dyDescent="0.2"/>
  <cols>
    <col min="1" max="1" width="2.77734375" style="50" customWidth="1"/>
    <col min="2" max="2" width="10.77734375" style="49" customWidth="1"/>
    <col min="3" max="13" width="10.77734375" style="50" customWidth="1"/>
    <col min="14" max="14" width="9" style="51"/>
    <col min="15" max="16384" width="9" style="50"/>
  </cols>
  <sheetData>
    <row r="1" spans="1:15" ht="13.5" customHeight="1" x14ac:dyDescent="0.2">
      <c r="A1" s="72" t="s">
        <v>141</v>
      </c>
      <c r="B1" s="71"/>
      <c r="N1" s="50"/>
      <c r="O1" s="51"/>
    </row>
    <row r="2" spans="1:15" s="52" customFormat="1" ht="25.2" customHeight="1" x14ac:dyDescent="0.2">
      <c r="A2" s="96"/>
      <c r="B2" s="55" t="s">
        <v>47</v>
      </c>
      <c r="C2" s="38" t="s">
        <v>307</v>
      </c>
      <c r="D2" s="96" t="s">
        <v>56</v>
      </c>
      <c r="E2" s="96" t="s">
        <v>57</v>
      </c>
      <c r="F2" s="130" t="s">
        <v>58</v>
      </c>
      <c r="G2" s="96" t="s">
        <v>59</v>
      </c>
      <c r="H2" s="96" t="s">
        <v>60</v>
      </c>
      <c r="I2" s="193" t="s">
        <v>312</v>
      </c>
      <c r="J2" s="193" t="s">
        <v>309</v>
      </c>
      <c r="K2" s="96" t="s">
        <v>40</v>
      </c>
      <c r="L2" s="132" t="s">
        <v>0</v>
      </c>
      <c r="M2" s="182" t="s">
        <v>313</v>
      </c>
      <c r="O2" s="53"/>
    </row>
    <row r="3" spans="1:15" ht="13.5" customHeight="1" x14ac:dyDescent="0.2">
      <c r="A3" s="149" t="s">
        <v>63</v>
      </c>
      <c r="B3" s="59" t="s">
        <v>48</v>
      </c>
      <c r="C3" s="125">
        <v>338464</v>
      </c>
      <c r="D3" s="125">
        <v>9095</v>
      </c>
      <c r="E3" s="125">
        <v>59375</v>
      </c>
      <c r="F3" s="126">
        <v>26872</v>
      </c>
      <c r="G3" s="125">
        <v>43288</v>
      </c>
      <c r="H3" s="125">
        <v>46013</v>
      </c>
      <c r="I3" s="125">
        <v>1833</v>
      </c>
      <c r="J3" s="125">
        <v>4477</v>
      </c>
      <c r="K3" s="125">
        <v>6</v>
      </c>
      <c r="L3" s="127">
        <f t="shared" ref="L3:L17" si="0">SUM(C3:K3)</f>
        <v>529423</v>
      </c>
      <c r="M3" s="93">
        <f>L3/$L$18*100</f>
        <v>35.379281632642154</v>
      </c>
      <c r="N3" s="54"/>
      <c r="O3" s="51"/>
    </row>
    <row r="4" spans="1:15" ht="13.5" customHeight="1" x14ac:dyDescent="0.2">
      <c r="A4" s="149"/>
      <c r="B4" s="55" t="s">
        <v>61</v>
      </c>
      <c r="C4" s="123">
        <v>59224</v>
      </c>
      <c r="D4" s="123">
        <v>79</v>
      </c>
      <c r="E4" s="123">
        <v>6611</v>
      </c>
      <c r="F4" s="128">
        <v>2500</v>
      </c>
      <c r="G4" s="123">
        <v>6373</v>
      </c>
      <c r="H4" s="123">
        <v>11804</v>
      </c>
      <c r="I4" s="123">
        <v>173</v>
      </c>
      <c r="J4" s="123">
        <v>0</v>
      </c>
      <c r="K4" s="123">
        <v>0</v>
      </c>
      <c r="L4" s="129">
        <f t="shared" si="0"/>
        <v>86764</v>
      </c>
      <c r="M4" s="93">
        <f t="shared" ref="M4:M16" si="1">L4/$L$18*100</f>
        <v>5.7981009354987663</v>
      </c>
      <c r="N4" s="54"/>
      <c r="O4" s="51"/>
    </row>
    <row r="5" spans="1:15" ht="13.5" customHeight="1" x14ac:dyDescent="0.2">
      <c r="A5" s="149"/>
      <c r="B5" s="55" t="s">
        <v>62</v>
      </c>
      <c r="C5" s="123">
        <v>58306</v>
      </c>
      <c r="D5" s="123">
        <v>0</v>
      </c>
      <c r="E5" s="123">
        <v>198</v>
      </c>
      <c r="F5" s="128">
        <v>50</v>
      </c>
      <c r="G5" s="123">
        <v>120</v>
      </c>
      <c r="H5" s="123">
        <v>119</v>
      </c>
      <c r="I5" s="123">
        <v>5</v>
      </c>
      <c r="J5" s="123">
        <v>0</v>
      </c>
      <c r="K5" s="123">
        <v>0</v>
      </c>
      <c r="L5" s="129">
        <f t="shared" si="0"/>
        <v>58798</v>
      </c>
      <c r="M5" s="93">
        <f t="shared" si="1"/>
        <v>3.9292418376913982</v>
      </c>
      <c r="N5" s="54"/>
      <c r="O5" s="51"/>
    </row>
    <row r="6" spans="1:15" ht="13.5" customHeight="1" x14ac:dyDescent="0.2">
      <c r="A6" s="149"/>
      <c r="B6" s="56" t="s">
        <v>51</v>
      </c>
      <c r="C6" s="123">
        <v>2549</v>
      </c>
      <c r="D6" s="123">
        <v>0</v>
      </c>
      <c r="E6" s="123">
        <v>28</v>
      </c>
      <c r="F6" s="128">
        <v>5</v>
      </c>
      <c r="G6" s="123">
        <v>21</v>
      </c>
      <c r="H6" s="123">
        <v>11</v>
      </c>
      <c r="I6" s="123">
        <v>1</v>
      </c>
      <c r="J6" s="123">
        <v>0</v>
      </c>
      <c r="K6" s="123">
        <v>0</v>
      </c>
      <c r="L6" s="129">
        <f t="shared" si="0"/>
        <v>2615</v>
      </c>
      <c r="M6" s="93">
        <f t="shared" si="1"/>
        <v>0.17475028751935451</v>
      </c>
      <c r="N6" s="54"/>
      <c r="O6" s="51"/>
    </row>
    <row r="7" spans="1:15" ht="13.5" customHeight="1" x14ac:dyDescent="0.2">
      <c r="A7" s="149"/>
      <c r="B7" s="55" t="s">
        <v>64</v>
      </c>
      <c r="C7" s="123">
        <v>25</v>
      </c>
      <c r="D7" s="123">
        <v>0</v>
      </c>
      <c r="E7" s="123">
        <v>3</v>
      </c>
      <c r="F7" s="128">
        <v>1</v>
      </c>
      <c r="G7" s="123">
        <v>11</v>
      </c>
      <c r="H7" s="123">
        <v>0</v>
      </c>
      <c r="I7" s="123">
        <v>0</v>
      </c>
      <c r="J7" s="123">
        <v>0</v>
      </c>
      <c r="K7" s="123">
        <v>0</v>
      </c>
      <c r="L7" s="129">
        <f t="shared" si="0"/>
        <v>40</v>
      </c>
      <c r="M7" s="93">
        <f t="shared" si="1"/>
        <v>2.6730445509652698E-3</v>
      </c>
      <c r="N7" s="54"/>
      <c r="O7" s="51"/>
    </row>
    <row r="8" spans="1:15" ht="13.5" customHeight="1" x14ac:dyDescent="0.2">
      <c r="A8" s="149"/>
      <c r="B8" s="55" t="s">
        <v>65</v>
      </c>
      <c r="C8" s="123">
        <v>1395</v>
      </c>
      <c r="D8" s="123">
        <v>2</v>
      </c>
      <c r="E8" s="123">
        <v>244</v>
      </c>
      <c r="F8" s="128">
        <v>284</v>
      </c>
      <c r="G8" s="123">
        <v>357</v>
      </c>
      <c r="H8" s="123">
        <v>200</v>
      </c>
      <c r="I8" s="123">
        <v>2</v>
      </c>
      <c r="J8" s="123">
        <v>0</v>
      </c>
      <c r="K8" s="123">
        <v>0</v>
      </c>
      <c r="L8" s="129">
        <f t="shared" si="0"/>
        <v>2484</v>
      </c>
      <c r="M8" s="93">
        <f t="shared" si="1"/>
        <v>0.16599606661494326</v>
      </c>
      <c r="N8" s="54"/>
      <c r="O8" s="51"/>
    </row>
    <row r="9" spans="1:15" ht="13.5" customHeight="1" x14ac:dyDescent="0.2">
      <c r="A9" s="149"/>
      <c r="B9" s="55" t="s">
        <v>66</v>
      </c>
      <c r="C9" s="123">
        <v>111</v>
      </c>
      <c r="D9" s="123">
        <v>0</v>
      </c>
      <c r="E9" s="123">
        <v>1</v>
      </c>
      <c r="F9" s="128">
        <v>1</v>
      </c>
      <c r="G9" s="123">
        <v>10</v>
      </c>
      <c r="H9" s="123">
        <v>0</v>
      </c>
      <c r="I9" s="123">
        <v>0</v>
      </c>
      <c r="J9" s="123">
        <v>0</v>
      </c>
      <c r="K9" s="123">
        <v>0</v>
      </c>
      <c r="L9" s="129">
        <f t="shared" si="0"/>
        <v>123</v>
      </c>
      <c r="M9" s="93">
        <f t="shared" si="1"/>
        <v>8.219611994218206E-3</v>
      </c>
      <c r="N9" s="54"/>
      <c r="O9" s="51"/>
    </row>
    <row r="10" spans="1:15" ht="13.5" customHeight="1" x14ac:dyDescent="0.2">
      <c r="A10" s="149"/>
      <c r="B10" s="55" t="s">
        <v>67</v>
      </c>
      <c r="C10" s="123">
        <v>229</v>
      </c>
      <c r="D10" s="123">
        <v>0</v>
      </c>
      <c r="E10" s="123">
        <v>5</v>
      </c>
      <c r="F10" s="128">
        <v>0</v>
      </c>
      <c r="G10" s="123">
        <v>6</v>
      </c>
      <c r="H10" s="123">
        <v>0</v>
      </c>
      <c r="I10" s="123">
        <v>1</v>
      </c>
      <c r="J10" s="123">
        <v>0</v>
      </c>
      <c r="K10" s="123">
        <v>0</v>
      </c>
      <c r="L10" s="129">
        <f t="shared" si="0"/>
        <v>241</v>
      </c>
      <c r="M10" s="93">
        <f t="shared" si="1"/>
        <v>1.6105093419565751E-2</v>
      </c>
      <c r="N10" s="54"/>
      <c r="O10" s="51"/>
    </row>
    <row r="11" spans="1:15" ht="13.5" customHeight="1" x14ac:dyDescent="0.2">
      <c r="A11" s="149"/>
      <c r="B11" s="55" t="s">
        <v>50</v>
      </c>
      <c r="C11" s="123">
        <v>233887</v>
      </c>
      <c r="D11" s="123">
        <v>23338</v>
      </c>
      <c r="E11" s="123">
        <v>45990</v>
      </c>
      <c r="F11" s="128">
        <v>13407</v>
      </c>
      <c r="G11" s="123">
        <v>34361</v>
      </c>
      <c r="H11" s="123">
        <v>21426</v>
      </c>
      <c r="I11" s="123">
        <v>1087</v>
      </c>
      <c r="J11" s="123">
        <v>1308</v>
      </c>
      <c r="K11" s="123">
        <v>0</v>
      </c>
      <c r="L11" s="129">
        <f t="shared" si="0"/>
        <v>374804</v>
      </c>
      <c r="M11" s="93">
        <f t="shared" si="1"/>
        <v>25.046694746999677</v>
      </c>
      <c r="N11" s="54"/>
      <c r="O11" s="51"/>
    </row>
    <row r="12" spans="1:15" ht="13.5" customHeight="1" x14ac:dyDescent="0.2">
      <c r="A12" s="149"/>
      <c r="B12" s="55" t="s">
        <v>68</v>
      </c>
      <c r="C12" s="123">
        <v>191060</v>
      </c>
      <c r="D12" s="123">
        <v>10761</v>
      </c>
      <c r="E12" s="123">
        <v>57222</v>
      </c>
      <c r="F12" s="128">
        <v>13443</v>
      </c>
      <c r="G12" s="123">
        <v>33139</v>
      </c>
      <c r="H12" s="123">
        <v>15416</v>
      </c>
      <c r="I12" s="123">
        <v>1388</v>
      </c>
      <c r="J12" s="123">
        <v>801</v>
      </c>
      <c r="K12" s="123">
        <v>0</v>
      </c>
      <c r="L12" s="129">
        <f t="shared" si="0"/>
        <v>323230</v>
      </c>
      <c r="M12" s="93">
        <f t="shared" si="1"/>
        <v>21.600204755212605</v>
      </c>
      <c r="N12" s="54"/>
      <c r="O12" s="51"/>
    </row>
    <row r="13" spans="1:15" ht="13.5" customHeight="1" x14ac:dyDescent="0.2">
      <c r="A13" s="149"/>
      <c r="B13" s="55" t="s">
        <v>69</v>
      </c>
      <c r="C13" s="123">
        <v>7572</v>
      </c>
      <c r="D13" s="123">
        <v>61</v>
      </c>
      <c r="E13" s="123">
        <v>1776</v>
      </c>
      <c r="F13" s="128">
        <v>443</v>
      </c>
      <c r="G13" s="123">
        <v>696</v>
      </c>
      <c r="H13" s="123">
        <v>202</v>
      </c>
      <c r="I13" s="123">
        <v>8</v>
      </c>
      <c r="J13" s="123">
        <v>0</v>
      </c>
      <c r="K13" s="123">
        <v>0</v>
      </c>
      <c r="L13" s="129">
        <f t="shared" si="0"/>
        <v>10758</v>
      </c>
      <c r="M13" s="93">
        <f t="shared" si="1"/>
        <v>0.71891533198210933</v>
      </c>
      <c r="N13" s="54"/>
      <c r="O13" s="51"/>
    </row>
    <row r="14" spans="1:15" ht="13.5" customHeight="1" x14ac:dyDescent="0.2">
      <c r="A14" s="149"/>
      <c r="B14" s="56" t="s">
        <v>52</v>
      </c>
      <c r="C14" s="123">
        <v>8395</v>
      </c>
      <c r="D14" s="123">
        <v>1</v>
      </c>
      <c r="E14" s="123">
        <v>109</v>
      </c>
      <c r="F14" s="128">
        <v>7</v>
      </c>
      <c r="G14" s="123">
        <v>68</v>
      </c>
      <c r="H14" s="123">
        <v>41</v>
      </c>
      <c r="I14" s="123">
        <v>4</v>
      </c>
      <c r="J14" s="123">
        <v>0</v>
      </c>
      <c r="K14" s="123">
        <v>0</v>
      </c>
      <c r="L14" s="129">
        <f t="shared" si="0"/>
        <v>8625</v>
      </c>
      <c r="M14" s="93">
        <f t="shared" si="1"/>
        <v>0.57637523130188628</v>
      </c>
      <c r="N14" s="54"/>
      <c r="O14" s="51"/>
    </row>
    <row r="15" spans="1:15" ht="13.5" customHeight="1" x14ac:dyDescent="0.2">
      <c r="A15" s="149"/>
      <c r="B15" s="56" t="s">
        <v>53</v>
      </c>
      <c r="C15" s="123">
        <v>52267</v>
      </c>
      <c r="D15" s="123">
        <v>0</v>
      </c>
      <c r="E15" s="123">
        <v>0</v>
      </c>
      <c r="F15" s="128">
        <v>0</v>
      </c>
      <c r="G15" s="123">
        <v>0</v>
      </c>
      <c r="H15" s="123">
        <v>3</v>
      </c>
      <c r="I15" s="123">
        <v>0</v>
      </c>
      <c r="J15" s="123">
        <v>0</v>
      </c>
      <c r="K15" s="123">
        <v>0</v>
      </c>
      <c r="L15" s="129">
        <f t="shared" si="0"/>
        <v>52270</v>
      </c>
      <c r="M15" s="93">
        <f t="shared" si="1"/>
        <v>3.4930009669738666</v>
      </c>
      <c r="N15" s="54"/>
      <c r="O15" s="51"/>
    </row>
    <row r="16" spans="1:15" ht="13.5" customHeight="1" x14ac:dyDescent="0.2">
      <c r="A16" s="149"/>
      <c r="B16" s="55" t="s">
        <v>70</v>
      </c>
      <c r="C16" s="123">
        <v>25651</v>
      </c>
      <c r="D16" s="123">
        <v>0</v>
      </c>
      <c r="E16" s="123">
        <v>6571</v>
      </c>
      <c r="F16" s="128">
        <v>3409</v>
      </c>
      <c r="G16" s="123">
        <v>5513</v>
      </c>
      <c r="H16" s="123">
        <v>5037</v>
      </c>
      <c r="I16" s="123">
        <v>64</v>
      </c>
      <c r="J16" s="123">
        <v>0</v>
      </c>
      <c r="K16" s="123">
        <v>0</v>
      </c>
      <c r="L16" s="129">
        <f t="shared" si="0"/>
        <v>46245</v>
      </c>
      <c r="M16" s="93">
        <f t="shared" si="1"/>
        <v>3.0903736314847228</v>
      </c>
      <c r="N16" s="54"/>
      <c r="O16" s="51"/>
    </row>
    <row r="17" spans="1:15" ht="13.5" customHeight="1" thickBot="1" x14ac:dyDescent="0.25">
      <c r="A17" s="149"/>
      <c r="B17" s="57" t="s">
        <v>71</v>
      </c>
      <c r="C17" s="124">
        <v>0</v>
      </c>
      <c r="D17" s="124">
        <v>1</v>
      </c>
      <c r="E17" s="124">
        <v>0</v>
      </c>
      <c r="F17" s="19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58">
        <f t="shared" si="0"/>
        <v>1</v>
      </c>
      <c r="M17" s="94">
        <f>L17/$L$18*100</f>
        <v>6.6826113774131745E-5</v>
      </c>
      <c r="N17" s="54"/>
      <c r="O17" s="51"/>
    </row>
    <row r="18" spans="1:15" ht="13.5" customHeight="1" thickTop="1" x14ac:dyDescent="0.2">
      <c r="A18" s="149"/>
      <c r="B18" s="59" t="s">
        <v>72</v>
      </c>
      <c r="C18" s="125">
        <f>SUM(C3:C17)</f>
        <v>979135</v>
      </c>
      <c r="D18" s="125">
        <f t="shared" ref="D18:K18" si="2">SUM(D3:D17)</f>
        <v>43338</v>
      </c>
      <c r="E18" s="125">
        <f>SUM(E3:E17)</f>
        <v>178133</v>
      </c>
      <c r="F18" s="126">
        <f t="shared" si="2"/>
        <v>60422</v>
      </c>
      <c r="G18" s="125">
        <f t="shared" si="2"/>
        <v>123963</v>
      </c>
      <c r="H18" s="125">
        <f t="shared" si="2"/>
        <v>100272</v>
      </c>
      <c r="I18" s="125">
        <f>SUM(I3:I17)</f>
        <v>4566</v>
      </c>
      <c r="J18" s="125">
        <f>SUM(J3:J17)</f>
        <v>6586</v>
      </c>
      <c r="K18" s="125">
        <f t="shared" si="2"/>
        <v>6</v>
      </c>
      <c r="L18" s="127">
        <f>SUM(L3:L17)</f>
        <v>1496421</v>
      </c>
      <c r="M18" s="125">
        <f>SUM(M3:M17)</f>
        <v>100.00000000000001</v>
      </c>
      <c r="N18" s="50"/>
      <c r="O18" s="51"/>
    </row>
    <row r="19" spans="1:15" ht="13.5" customHeight="1" x14ac:dyDescent="0.2">
      <c r="A19" s="149"/>
      <c r="B19" s="56" t="s">
        <v>73</v>
      </c>
      <c r="C19" s="60">
        <f t="shared" ref="C19:K19" si="3">C18/$L$18*100</f>
        <v>65.431786910234493</v>
      </c>
      <c r="D19" s="60">
        <f t="shared" si="3"/>
        <v>2.8961101187433216</v>
      </c>
      <c r="E19" s="60">
        <f t="shared" si="3"/>
        <v>11.90393612492741</v>
      </c>
      <c r="F19" s="60">
        <f t="shared" si="3"/>
        <v>4.0377674464605882</v>
      </c>
      <c r="G19" s="60">
        <f t="shared" si="3"/>
        <v>8.2839655417826936</v>
      </c>
      <c r="H19" s="60">
        <f t="shared" si="3"/>
        <v>6.7007880803597386</v>
      </c>
      <c r="I19" s="60">
        <f t="shared" si="3"/>
        <v>0.30512803549268558</v>
      </c>
      <c r="J19" s="60">
        <f t="shared" si="3"/>
        <v>0.44011678531643172</v>
      </c>
      <c r="K19" s="60">
        <f t="shared" si="3"/>
        <v>4.0095668264479047E-4</v>
      </c>
      <c r="L19" s="123">
        <f>SUM(C19:K19)</f>
        <v>100.00000000000001</v>
      </c>
      <c r="M19" s="64"/>
      <c r="N19" s="61"/>
      <c r="O19" s="51"/>
    </row>
    <row r="20" spans="1:15" ht="13.5" customHeight="1" x14ac:dyDescent="0.2">
      <c r="A20" s="149"/>
      <c r="B20" s="55" t="s">
        <v>74</v>
      </c>
      <c r="C20" s="131">
        <v>285</v>
      </c>
      <c r="D20" s="131">
        <v>191</v>
      </c>
      <c r="E20" s="131">
        <v>285</v>
      </c>
      <c r="F20" s="131">
        <v>285</v>
      </c>
      <c r="G20" s="131">
        <v>284</v>
      </c>
      <c r="H20" s="131">
        <v>285</v>
      </c>
      <c r="I20" s="131">
        <v>139</v>
      </c>
      <c r="J20" s="95"/>
      <c r="K20" s="95"/>
      <c r="L20" s="95"/>
      <c r="M20" s="61"/>
      <c r="N20" s="61"/>
      <c r="O20" s="51"/>
    </row>
    <row r="21" spans="1:15" ht="13.5" customHeight="1" x14ac:dyDescent="0.2">
      <c r="A21" s="150"/>
      <c r="B21" s="55" t="s">
        <v>75</v>
      </c>
      <c r="C21" s="123">
        <f>C18/C20</f>
        <v>3435.5614035087719</v>
      </c>
      <c r="D21" s="123">
        <f t="shared" ref="D21:H21" si="4">D18/D20</f>
        <v>226.90052356020942</v>
      </c>
      <c r="E21" s="123">
        <f t="shared" si="4"/>
        <v>625.02807017543864</v>
      </c>
      <c r="F21" s="123">
        <f t="shared" si="4"/>
        <v>212.00701754385966</v>
      </c>
      <c r="G21" s="123">
        <f t="shared" si="4"/>
        <v>436.48943661971833</v>
      </c>
      <c r="H21" s="123">
        <f t="shared" si="4"/>
        <v>351.83157894736843</v>
      </c>
      <c r="I21" s="123">
        <f>I18/I20</f>
        <v>32.848920863309353</v>
      </c>
      <c r="J21" s="95"/>
      <c r="K21" s="95"/>
      <c r="L21" s="95"/>
      <c r="M21" s="61"/>
      <c r="N21" s="61"/>
      <c r="O21" s="51"/>
    </row>
    <row r="22" spans="1:15" ht="13.5" customHeight="1" x14ac:dyDescent="0.2">
      <c r="A22" s="147" t="s">
        <v>76</v>
      </c>
      <c r="B22" s="148"/>
      <c r="C22" s="123">
        <v>8187</v>
      </c>
      <c r="D22" s="95"/>
      <c r="E22" s="95"/>
      <c r="F22" s="95"/>
      <c r="G22" s="95"/>
      <c r="H22" s="95"/>
      <c r="I22" s="95"/>
      <c r="J22" s="95"/>
      <c r="K22" s="95"/>
      <c r="L22" s="95"/>
      <c r="M22" s="61"/>
      <c r="N22" s="61"/>
      <c r="O22" s="51"/>
    </row>
    <row r="23" spans="1:15" ht="13.5" customHeight="1" x14ac:dyDescent="0.2"/>
    <row r="24" spans="1:15" ht="13.5" customHeight="1" x14ac:dyDescent="0.2"/>
    <row r="25" spans="1:15" ht="13.5" customHeight="1" x14ac:dyDescent="0.2">
      <c r="A25" s="66"/>
      <c r="B25" s="66"/>
      <c r="C25" s="67"/>
      <c r="D25" s="64"/>
      <c r="G25" s="66"/>
      <c r="H25" s="66"/>
      <c r="I25" s="61"/>
      <c r="J25" s="64"/>
    </row>
    <row r="26" spans="1:15" s="62" customFormat="1" ht="13.5" customHeight="1" x14ac:dyDescent="0.2">
      <c r="A26" s="72" t="s">
        <v>142</v>
      </c>
      <c r="B26" s="49"/>
      <c r="C26" s="50"/>
      <c r="D26" s="50"/>
      <c r="E26" s="50"/>
      <c r="F26" s="50"/>
      <c r="G26" s="50"/>
      <c r="H26" s="72" t="s">
        <v>143</v>
      </c>
      <c r="I26" s="50"/>
      <c r="J26" s="50"/>
      <c r="K26" s="50"/>
      <c r="L26" s="64"/>
    </row>
    <row r="27" spans="1:15" s="52" customFormat="1" ht="13.5" customHeight="1" x14ac:dyDescent="0.2">
      <c r="A27" s="151" t="s">
        <v>77</v>
      </c>
      <c r="B27" s="152"/>
      <c r="C27" s="121" t="s">
        <v>78</v>
      </c>
      <c r="D27" s="121" t="s">
        <v>314</v>
      </c>
      <c r="E27" s="97" t="s">
        <v>315</v>
      </c>
      <c r="F27" s="63"/>
      <c r="H27" s="151" t="s">
        <v>77</v>
      </c>
      <c r="I27" s="152"/>
      <c r="J27" s="121" t="s">
        <v>78</v>
      </c>
      <c r="K27" s="97" t="s">
        <v>315</v>
      </c>
    </row>
    <row r="28" spans="1:15" ht="13.5" customHeight="1" x14ac:dyDescent="0.2">
      <c r="A28" s="122">
        <v>0</v>
      </c>
      <c r="B28" s="103" t="s">
        <v>79</v>
      </c>
      <c r="C28" s="127">
        <v>16339</v>
      </c>
      <c r="D28" s="127">
        <v>324</v>
      </c>
      <c r="E28" s="93">
        <f t="shared" ref="E28:E51" si="5">C28/$C$52*100</f>
        <v>1.0918718729555386</v>
      </c>
      <c r="F28" s="64"/>
      <c r="H28" s="122">
        <v>0</v>
      </c>
      <c r="I28" s="111" t="s">
        <v>79</v>
      </c>
      <c r="J28" s="127">
        <v>9989</v>
      </c>
      <c r="K28" s="93">
        <f t="shared" ref="K28:K54" si="6">J28/$J$55*100</f>
        <v>2.0481517629401198</v>
      </c>
      <c r="N28" s="50"/>
    </row>
    <row r="29" spans="1:15" ht="13.5" customHeight="1" x14ac:dyDescent="0.2">
      <c r="A29" s="98">
        <v>1</v>
      </c>
      <c r="B29" s="104" t="s">
        <v>80</v>
      </c>
      <c r="C29" s="129">
        <v>32684</v>
      </c>
      <c r="D29" s="127">
        <v>255</v>
      </c>
      <c r="E29" s="93">
        <f t="shared" si="5"/>
        <v>2.1841447025937222</v>
      </c>
      <c r="F29" s="64"/>
      <c r="H29" s="98">
        <v>1</v>
      </c>
      <c r="I29" s="112" t="s">
        <v>80</v>
      </c>
      <c r="J29" s="129">
        <v>12087</v>
      </c>
      <c r="K29" s="93">
        <f t="shared" si="6"/>
        <v>2.4783271957810822</v>
      </c>
      <c r="N29" s="50"/>
    </row>
    <row r="30" spans="1:15" ht="13.5" customHeight="1" x14ac:dyDescent="0.2">
      <c r="A30" s="130">
        <v>2</v>
      </c>
      <c r="B30" s="105" t="s">
        <v>81</v>
      </c>
      <c r="C30" s="129">
        <v>78362</v>
      </c>
      <c r="D30" s="127">
        <v>435</v>
      </c>
      <c r="E30" s="93">
        <f t="shared" si="5"/>
        <v>5.2366279275685113</v>
      </c>
      <c r="F30" s="64"/>
      <c r="H30" s="130">
        <v>2</v>
      </c>
      <c r="I30" s="113" t="s">
        <v>81</v>
      </c>
      <c r="J30" s="129">
        <v>36876</v>
      </c>
      <c r="K30" s="93">
        <f t="shared" si="6"/>
        <v>7.5610816308118789</v>
      </c>
      <c r="N30" s="50"/>
    </row>
    <row r="31" spans="1:15" ht="13.5" customHeight="1" x14ac:dyDescent="0.2">
      <c r="A31" s="98">
        <v>3</v>
      </c>
      <c r="B31" s="104" t="s">
        <v>82</v>
      </c>
      <c r="C31" s="129">
        <v>68986</v>
      </c>
      <c r="D31" s="127">
        <v>679</v>
      </c>
      <c r="E31" s="93">
        <f t="shared" si="5"/>
        <v>4.6100662848222527</v>
      </c>
      <c r="F31" s="64"/>
      <c r="H31" s="98">
        <v>3</v>
      </c>
      <c r="I31" s="112" t="s">
        <v>82</v>
      </c>
      <c r="J31" s="129">
        <v>35007</v>
      </c>
      <c r="K31" s="93">
        <f t="shared" si="6"/>
        <v>7.1778605230998878</v>
      </c>
      <c r="N31" s="50"/>
    </row>
    <row r="32" spans="1:15" ht="13.5" customHeight="1" x14ac:dyDescent="0.2">
      <c r="A32" s="130">
        <v>4</v>
      </c>
      <c r="B32" s="105" t="s">
        <v>83</v>
      </c>
      <c r="C32" s="129">
        <v>115020</v>
      </c>
      <c r="D32" s="127">
        <v>1047</v>
      </c>
      <c r="E32" s="93">
        <f t="shared" si="5"/>
        <v>7.686339606300634</v>
      </c>
      <c r="F32" s="64"/>
      <c r="H32" s="130">
        <v>4</v>
      </c>
      <c r="I32" s="113" t="s">
        <v>83</v>
      </c>
      <c r="J32" s="129">
        <v>32885</v>
      </c>
      <c r="K32" s="93">
        <f t="shared" si="6"/>
        <v>6.7427641129528331</v>
      </c>
      <c r="N32" s="50"/>
    </row>
    <row r="33" spans="1:14" ht="13.5" customHeight="1" x14ac:dyDescent="0.2">
      <c r="A33" s="98">
        <v>5</v>
      </c>
      <c r="B33" s="104" t="s">
        <v>84</v>
      </c>
      <c r="C33" s="129">
        <v>98955</v>
      </c>
      <c r="D33" s="127">
        <v>747</v>
      </c>
      <c r="E33" s="93">
        <f t="shared" si="5"/>
        <v>6.6127780885192067</v>
      </c>
      <c r="F33" s="64"/>
      <c r="H33" s="98">
        <v>5</v>
      </c>
      <c r="I33" s="112" t="s">
        <v>84</v>
      </c>
      <c r="J33" s="129">
        <v>28660</v>
      </c>
      <c r="K33" s="93">
        <f t="shared" si="6"/>
        <v>5.8764670663593792</v>
      </c>
      <c r="N33" s="50"/>
    </row>
    <row r="34" spans="1:14" ht="13.5" customHeight="1" x14ac:dyDescent="0.2">
      <c r="A34" s="130">
        <v>6</v>
      </c>
      <c r="B34" s="105" t="s">
        <v>85</v>
      </c>
      <c r="C34" s="129">
        <v>26991</v>
      </c>
      <c r="D34" s="127">
        <v>282</v>
      </c>
      <c r="E34" s="93">
        <f t="shared" si="5"/>
        <v>1.8037036368775898</v>
      </c>
      <c r="F34" s="64"/>
      <c r="H34" s="130">
        <v>6</v>
      </c>
      <c r="I34" s="113" t="s">
        <v>85</v>
      </c>
      <c r="J34" s="129">
        <v>11916</v>
      </c>
      <c r="K34" s="93">
        <f t="shared" si="6"/>
        <v>2.4432652324751696</v>
      </c>
      <c r="N34" s="50"/>
    </row>
    <row r="35" spans="1:14" ht="13.5" customHeight="1" x14ac:dyDescent="0.2">
      <c r="A35" s="98">
        <v>7</v>
      </c>
      <c r="B35" s="104" t="s">
        <v>86</v>
      </c>
      <c r="C35" s="129">
        <v>80868</v>
      </c>
      <c r="D35" s="127">
        <v>343</v>
      </c>
      <c r="E35" s="93">
        <f t="shared" si="5"/>
        <v>5.4040941686864858</v>
      </c>
      <c r="F35" s="64"/>
      <c r="H35" s="98">
        <v>7</v>
      </c>
      <c r="I35" s="112" t="s">
        <v>86</v>
      </c>
      <c r="J35" s="129">
        <v>33793</v>
      </c>
      <c r="K35" s="93">
        <f t="shared" si="6"/>
        <v>6.9289410877000179</v>
      </c>
      <c r="N35" s="50"/>
    </row>
    <row r="36" spans="1:14" ht="13.5" customHeight="1" x14ac:dyDescent="0.2">
      <c r="A36" s="130">
        <v>8</v>
      </c>
      <c r="B36" s="105" t="s">
        <v>87</v>
      </c>
      <c r="C36" s="129">
        <v>13798</v>
      </c>
      <c r="D36" s="127">
        <v>212</v>
      </c>
      <c r="E36" s="93">
        <f t="shared" si="5"/>
        <v>0.9220667178554699</v>
      </c>
      <c r="F36" s="64"/>
      <c r="H36" s="130">
        <v>8</v>
      </c>
      <c r="I36" s="113" t="s">
        <v>87</v>
      </c>
      <c r="J36" s="129">
        <v>7359</v>
      </c>
      <c r="K36" s="93">
        <f t="shared" si="6"/>
        <v>1.5088946664807632</v>
      </c>
      <c r="N36" s="50"/>
    </row>
    <row r="37" spans="1:14" ht="13.5" customHeight="1" x14ac:dyDescent="0.2">
      <c r="A37" s="130">
        <v>9</v>
      </c>
      <c r="B37" s="105" t="s">
        <v>88</v>
      </c>
      <c r="C37" s="129">
        <v>89837</v>
      </c>
      <c r="D37" s="127">
        <v>311</v>
      </c>
      <c r="E37" s="93">
        <f t="shared" si="5"/>
        <v>6.0034575831266732</v>
      </c>
      <c r="F37" s="64"/>
      <c r="H37" s="130">
        <v>9</v>
      </c>
      <c r="I37" s="113" t="s">
        <v>88</v>
      </c>
      <c r="J37" s="129">
        <v>67065</v>
      </c>
      <c r="K37" s="93">
        <f t="shared" si="6"/>
        <v>13.751055959713598</v>
      </c>
      <c r="N37" s="50"/>
    </row>
    <row r="38" spans="1:14" ht="13.5" customHeight="1" x14ac:dyDescent="0.2">
      <c r="A38" s="98" t="s">
        <v>89</v>
      </c>
      <c r="B38" s="104" t="s">
        <v>90</v>
      </c>
      <c r="C38" s="129">
        <v>346678</v>
      </c>
      <c r="D38" s="127">
        <v>1150</v>
      </c>
      <c r="E38" s="93">
        <f t="shared" si="5"/>
        <v>23.167143470988442</v>
      </c>
      <c r="F38" s="64"/>
      <c r="H38" s="98" t="s">
        <v>89</v>
      </c>
      <c r="I38" s="112" t="s">
        <v>90</v>
      </c>
      <c r="J38" s="129">
        <v>100766</v>
      </c>
      <c r="K38" s="93">
        <f t="shared" si="6"/>
        <v>20.66113330107359</v>
      </c>
      <c r="N38" s="50"/>
    </row>
    <row r="39" spans="1:14" ht="13.5" customHeight="1" x14ac:dyDescent="0.2">
      <c r="A39" s="130" t="s">
        <v>91</v>
      </c>
      <c r="B39" s="105" t="s">
        <v>92</v>
      </c>
      <c r="C39" s="129">
        <v>3028</v>
      </c>
      <c r="D39" s="195" t="s">
        <v>316</v>
      </c>
      <c r="E39" s="93">
        <f t="shared" si="5"/>
        <v>0.20234947250807092</v>
      </c>
      <c r="F39" s="64"/>
      <c r="H39" s="130" t="s">
        <v>91</v>
      </c>
      <c r="I39" s="113" t="s">
        <v>92</v>
      </c>
      <c r="J39" s="129">
        <v>2797</v>
      </c>
      <c r="K39" s="93">
        <f t="shared" si="6"/>
        <v>0.57349889688092059</v>
      </c>
      <c r="N39" s="50"/>
    </row>
    <row r="40" spans="1:14" ht="13.5" customHeight="1" x14ac:dyDescent="0.2">
      <c r="A40" s="130" t="s">
        <v>93</v>
      </c>
      <c r="B40" s="106" t="s">
        <v>94</v>
      </c>
      <c r="C40" s="129">
        <v>123</v>
      </c>
      <c r="D40" s="195" t="s">
        <v>316</v>
      </c>
      <c r="E40" s="93">
        <f t="shared" si="5"/>
        <v>8.219611994218206E-3</v>
      </c>
      <c r="F40" s="64"/>
      <c r="H40" s="130" t="s">
        <v>93</v>
      </c>
      <c r="I40" s="114" t="s">
        <v>94</v>
      </c>
      <c r="J40" s="129">
        <v>3346</v>
      </c>
      <c r="K40" s="93">
        <f t="shared" si="6"/>
        <v>0.68606625275779765</v>
      </c>
      <c r="N40" s="50"/>
    </row>
    <row r="41" spans="1:14" ht="13.5" customHeight="1" x14ac:dyDescent="0.2">
      <c r="A41" s="130" t="s">
        <v>95</v>
      </c>
      <c r="B41" s="107" t="s">
        <v>96</v>
      </c>
      <c r="C41" s="129">
        <v>2939</v>
      </c>
      <c r="D41" s="195" t="s">
        <v>316</v>
      </c>
      <c r="E41" s="93">
        <f t="shared" si="5"/>
        <v>0.19640194838217317</v>
      </c>
      <c r="F41" s="64"/>
      <c r="H41" s="130" t="s">
        <v>95</v>
      </c>
      <c r="I41" s="107" t="s">
        <v>96</v>
      </c>
      <c r="J41" s="129">
        <v>697</v>
      </c>
      <c r="K41" s="93">
        <f t="shared" si="6"/>
        <v>0.14291338259778394</v>
      </c>
      <c r="N41" s="50"/>
    </row>
    <row r="42" spans="1:14" ht="13.5" customHeight="1" x14ac:dyDescent="0.2">
      <c r="A42" s="130" t="s">
        <v>97</v>
      </c>
      <c r="B42" s="106" t="s">
        <v>67</v>
      </c>
      <c r="C42" s="65">
        <v>241</v>
      </c>
      <c r="D42" s="195" t="s">
        <v>316</v>
      </c>
      <c r="E42" s="93">
        <f t="shared" si="5"/>
        <v>1.6105093419565751E-2</v>
      </c>
      <c r="F42" s="64"/>
      <c r="H42" s="130" t="s">
        <v>97</v>
      </c>
      <c r="I42" s="113" t="s">
        <v>67</v>
      </c>
      <c r="J42" s="65">
        <v>361</v>
      </c>
      <c r="K42" s="93">
        <f t="shared" si="6"/>
        <v>7.4019700312482062E-2</v>
      </c>
      <c r="N42" s="50"/>
    </row>
    <row r="43" spans="1:14" ht="13.5" customHeight="1" x14ac:dyDescent="0.2">
      <c r="A43" s="98" t="s">
        <v>98</v>
      </c>
      <c r="B43" s="104" t="s">
        <v>68</v>
      </c>
      <c r="C43" s="129">
        <v>327719</v>
      </c>
      <c r="D43" s="127">
        <v>801</v>
      </c>
      <c r="E43" s="93">
        <f t="shared" si="5"/>
        <v>21.90018717994468</v>
      </c>
      <c r="F43" s="61" t="s">
        <v>317</v>
      </c>
      <c r="H43" s="98" t="s">
        <v>98</v>
      </c>
      <c r="I43" s="112" t="s">
        <v>68</v>
      </c>
      <c r="J43" s="129">
        <v>62375</v>
      </c>
      <c r="K43" s="93">
        <f t="shared" si="6"/>
        <v>12.789414977814594</v>
      </c>
      <c r="N43" s="50"/>
    </row>
    <row r="44" spans="1:14" ht="13.5" customHeight="1" x14ac:dyDescent="0.2">
      <c r="A44" s="130" t="s">
        <v>99</v>
      </c>
      <c r="B44" s="105" t="s">
        <v>69</v>
      </c>
      <c r="C44" s="129">
        <v>10762</v>
      </c>
      <c r="D44" s="195" t="s">
        <v>316</v>
      </c>
      <c r="E44" s="93">
        <f t="shared" si="5"/>
        <v>0.71918263643720581</v>
      </c>
      <c r="F44" s="64"/>
      <c r="H44" s="130" t="s">
        <v>99</v>
      </c>
      <c r="I44" s="113" t="s">
        <v>69</v>
      </c>
      <c r="J44" s="129">
        <v>3653</v>
      </c>
      <c r="K44" s="93">
        <f t="shared" si="6"/>
        <v>0.74901375413157045</v>
      </c>
      <c r="N44" s="50"/>
    </row>
    <row r="45" spans="1:14" ht="13.5" customHeight="1" x14ac:dyDescent="0.2">
      <c r="A45" s="130" t="s">
        <v>100</v>
      </c>
      <c r="B45" s="105" t="s">
        <v>101</v>
      </c>
      <c r="C45" s="129">
        <v>83456</v>
      </c>
      <c r="D45" s="195" t="s">
        <v>316</v>
      </c>
      <c r="E45" s="93">
        <f t="shared" si="5"/>
        <v>5.5770401511339394</v>
      </c>
      <c r="F45" s="64"/>
      <c r="H45" s="130" t="s">
        <v>100</v>
      </c>
      <c r="I45" s="113" t="s">
        <v>101</v>
      </c>
      <c r="J45" s="129">
        <v>8474</v>
      </c>
      <c r="K45" s="93">
        <f t="shared" si="6"/>
        <v>1.7375150704929998</v>
      </c>
      <c r="N45" s="50"/>
    </row>
    <row r="46" spans="1:14" ht="13.5" customHeight="1" x14ac:dyDescent="0.2">
      <c r="A46" s="99" t="s">
        <v>102</v>
      </c>
      <c r="B46" s="108" t="s">
        <v>103</v>
      </c>
      <c r="C46" s="129">
        <v>437</v>
      </c>
      <c r="D46" s="195" t="s">
        <v>316</v>
      </c>
      <c r="E46" s="93">
        <f t="shared" si="5"/>
        <v>2.9203011719295572E-2</v>
      </c>
      <c r="F46" s="64"/>
      <c r="H46" s="99" t="s">
        <v>102</v>
      </c>
      <c r="I46" s="109" t="s">
        <v>103</v>
      </c>
      <c r="J46" s="129">
        <v>353</v>
      </c>
      <c r="K46" s="93">
        <f t="shared" si="6"/>
        <v>7.2379374543784403E-2</v>
      </c>
      <c r="N46" s="50"/>
    </row>
    <row r="47" spans="1:14" ht="13.5" customHeight="1" x14ac:dyDescent="0.2">
      <c r="A47" s="99" t="s">
        <v>104</v>
      </c>
      <c r="B47" s="109" t="s">
        <v>105</v>
      </c>
      <c r="C47" s="129">
        <v>684</v>
      </c>
      <c r="D47" s="195" t="s">
        <v>316</v>
      </c>
      <c r="E47" s="93">
        <f t="shared" si="5"/>
        <v>4.5709061821506115E-2</v>
      </c>
      <c r="F47" s="64"/>
      <c r="H47" s="99" t="s">
        <v>104</v>
      </c>
      <c r="I47" s="109" t="s">
        <v>105</v>
      </c>
      <c r="J47" s="129">
        <v>246</v>
      </c>
      <c r="K47" s="93">
        <f t="shared" si="6"/>
        <v>5.0440017387453157E-2</v>
      </c>
      <c r="N47" s="50"/>
    </row>
    <row r="48" spans="1:14" ht="13.5" customHeight="1" x14ac:dyDescent="0.2">
      <c r="A48" s="130" t="s">
        <v>106</v>
      </c>
      <c r="B48" s="106" t="s">
        <v>107</v>
      </c>
      <c r="C48" s="129">
        <v>46237</v>
      </c>
      <c r="D48" s="195" t="s">
        <v>316</v>
      </c>
      <c r="E48" s="93">
        <f t="shared" si="5"/>
        <v>3.0898390225745294</v>
      </c>
      <c r="F48" s="64"/>
      <c r="H48" s="130" t="s">
        <v>106</v>
      </c>
      <c r="I48" s="114" t="s">
        <v>107</v>
      </c>
      <c r="J48" s="129">
        <v>14329</v>
      </c>
      <c r="K48" s="93">
        <f t="shared" si="6"/>
        <v>2.938028492458602</v>
      </c>
      <c r="N48" s="50"/>
    </row>
    <row r="49" spans="1:14" ht="13.5" customHeight="1" x14ac:dyDescent="0.2">
      <c r="A49" s="130" t="s">
        <v>108</v>
      </c>
      <c r="B49" s="106" t="s">
        <v>109</v>
      </c>
      <c r="C49" s="129">
        <v>21015</v>
      </c>
      <c r="D49" s="195" t="s">
        <v>316</v>
      </c>
      <c r="E49" s="93">
        <f t="shared" si="5"/>
        <v>1.4043507809633786</v>
      </c>
      <c r="F49" s="64"/>
      <c r="H49" s="130" t="s">
        <v>108</v>
      </c>
      <c r="I49" s="114" t="s">
        <v>109</v>
      </c>
      <c r="J49" s="129">
        <v>7602</v>
      </c>
      <c r="K49" s="93">
        <f t="shared" si="6"/>
        <v>1.5587195617049547</v>
      </c>
      <c r="N49" s="50"/>
    </row>
    <row r="50" spans="1:14" ht="13.5" customHeight="1" x14ac:dyDescent="0.2">
      <c r="A50" s="130" t="s">
        <v>110</v>
      </c>
      <c r="B50" s="106" t="s">
        <v>111</v>
      </c>
      <c r="C50" s="129">
        <v>31255</v>
      </c>
      <c r="D50" s="195" t="s">
        <v>316</v>
      </c>
      <c r="E50" s="93">
        <f t="shared" si="5"/>
        <v>2.0886501860104878</v>
      </c>
      <c r="F50" s="64"/>
      <c r="H50" s="130" t="s">
        <v>110</v>
      </c>
      <c r="I50" s="114" t="s">
        <v>111</v>
      </c>
      <c r="J50" s="129">
        <v>5604</v>
      </c>
      <c r="K50" s="93">
        <f t="shared" si="6"/>
        <v>1.1490482009727132</v>
      </c>
      <c r="N50" s="50"/>
    </row>
    <row r="51" spans="1:14" ht="13.5" customHeight="1" thickBot="1" x14ac:dyDescent="0.25">
      <c r="A51" s="100" t="s">
        <v>112</v>
      </c>
      <c r="B51" s="110" t="s">
        <v>113</v>
      </c>
      <c r="C51" s="58">
        <v>7</v>
      </c>
      <c r="D51" s="196" t="s">
        <v>316</v>
      </c>
      <c r="E51" s="94">
        <f t="shared" si="5"/>
        <v>4.6778279641892216E-4</v>
      </c>
      <c r="F51" s="64"/>
      <c r="H51" s="130" t="s">
        <v>318</v>
      </c>
      <c r="I51" s="106" t="s">
        <v>319</v>
      </c>
      <c r="J51" s="197">
        <v>1042</v>
      </c>
      <c r="K51" s="93">
        <f t="shared" si="6"/>
        <v>0.21365243137287065</v>
      </c>
      <c r="N51" s="50"/>
    </row>
    <row r="52" spans="1:14" ht="13.5" customHeight="1" thickTop="1" x14ac:dyDescent="0.2">
      <c r="A52" s="153" t="s">
        <v>114</v>
      </c>
      <c r="B52" s="154"/>
      <c r="C52" s="101">
        <f>SUM(C28:C51)</f>
        <v>1496421</v>
      </c>
      <c r="D52" s="101">
        <f>SUM(D28:D51)</f>
        <v>6586</v>
      </c>
      <c r="E52" s="102">
        <f>SUM(E28:E51)</f>
        <v>100.00000000000001</v>
      </c>
      <c r="F52" s="67"/>
      <c r="H52" s="130" t="s">
        <v>318</v>
      </c>
      <c r="I52" s="106" t="s">
        <v>320</v>
      </c>
      <c r="J52" s="197">
        <v>345</v>
      </c>
      <c r="K52" s="93">
        <f t="shared" si="6"/>
        <v>7.073904877508673E-2</v>
      </c>
      <c r="N52" s="50"/>
    </row>
    <row r="53" spans="1:14" ht="13.5" customHeight="1" x14ac:dyDescent="0.2">
      <c r="A53" s="66"/>
      <c r="B53" s="198"/>
      <c r="C53" s="61"/>
      <c r="D53" s="61"/>
      <c r="E53" s="64"/>
      <c r="F53" s="64"/>
      <c r="H53" s="130" t="s">
        <v>318</v>
      </c>
      <c r="I53" s="106" t="s">
        <v>68</v>
      </c>
      <c r="J53" s="197">
        <v>81</v>
      </c>
      <c r="K53" s="93">
        <f t="shared" si="6"/>
        <v>1.660829840806384E-2</v>
      </c>
      <c r="L53" s="61" t="s">
        <v>317</v>
      </c>
    </row>
    <row r="54" spans="1:14" ht="13.5" customHeight="1" thickBot="1" x14ac:dyDescent="0.25">
      <c r="A54" s="61"/>
      <c r="B54" s="199"/>
      <c r="C54" s="61"/>
      <c r="D54" s="61"/>
      <c r="E54" s="61"/>
      <c r="F54" s="61"/>
      <c r="H54" s="100" t="s">
        <v>112</v>
      </c>
      <c r="I54" s="115" t="s">
        <v>113</v>
      </c>
      <c r="J54" s="58">
        <v>0</v>
      </c>
      <c r="K54" s="94">
        <f t="shared" si="6"/>
        <v>0</v>
      </c>
    </row>
    <row r="55" spans="1:14" ht="13.5" customHeight="1" thickTop="1" x14ac:dyDescent="0.2">
      <c r="A55" s="61"/>
      <c r="B55" s="199"/>
      <c r="C55" s="61"/>
      <c r="D55" s="61"/>
      <c r="E55" s="61"/>
      <c r="F55" s="61"/>
      <c r="H55" s="153" t="s">
        <v>115</v>
      </c>
      <c r="I55" s="154"/>
      <c r="J55" s="127">
        <f>SUM(J28:J54)</f>
        <v>487708</v>
      </c>
      <c r="K55" s="125">
        <f>SUM(K28:K54)</f>
        <v>99.999999999999986</v>
      </c>
    </row>
    <row r="56" spans="1:14" ht="13.5" customHeight="1" x14ac:dyDescent="0.2">
      <c r="A56" s="61"/>
      <c r="B56" s="199"/>
      <c r="C56" s="61"/>
      <c r="D56" s="61"/>
      <c r="E56" s="61"/>
      <c r="F56" s="61"/>
      <c r="H56" s="66"/>
      <c r="I56" s="66"/>
      <c r="J56" s="61"/>
      <c r="K56" s="61"/>
    </row>
    <row r="57" spans="1:14" ht="13.5" customHeight="1" x14ac:dyDescent="0.2">
      <c r="A57" s="61"/>
      <c r="B57" s="199"/>
      <c r="C57" s="61"/>
      <c r="D57" s="61"/>
      <c r="E57" s="61"/>
      <c r="F57" s="61"/>
      <c r="H57" s="66"/>
      <c r="I57" s="66"/>
      <c r="J57" s="61"/>
      <c r="K57" s="61"/>
    </row>
    <row r="58" spans="1:14" ht="13.5" customHeight="1" x14ac:dyDescent="0.2">
      <c r="A58" s="66"/>
      <c r="B58" s="66"/>
      <c r="C58" s="67"/>
      <c r="D58" s="64"/>
      <c r="E58" s="61"/>
      <c r="G58" s="66"/>
      <c r="H58" s="66"/>
      <c r="I58" s="61"/>
      <c r="J58" s="64"/>
    </row>
    <row r="59" spans="1:14" ht="13.5" customHeight="1" x14ac:dyDescent="0.2">
      <c r="A59" s="73" t="s">
        <v>144</v>
      </c>
      <c r="B59" s="66"/>
      <c r="C59" s="67"/>
      <c r="D59" s="64"/>
      <c r="M59" s="51"/>
      <c r="N59" s="50"/>
    </row>
    <row r="60" spans="1:14" ht="13.5" customHeight="1" x14ac:dyDescent="0.2">
      <c r="A60" s="200" t="s">
        <v>145</v>
      </c>
      <c r="B60" s="200"/>
      <c r="C60" s="116">
        <v>166015</v>
      </c>
      <c r="D60" s="64"/>
      <c r="E60" s="201" t="s">
        <v>150</v>
      </c>
      <c r="F60" s="202"/>
      <c r="G60" s="202"/>
      <c r="H60" s="74" t="s">
        <v>152</v>
      </c>
      <c r="I60" s="75"/>
      <c r="M60" s="51"/>
      <c r="N60" s="50"/>
    </row>
    <row r="61" spans="1:14" ht="13.5" customHeight="1" x14ac:dyDescent="0.2">
      <c r="A61" s="200" t="s">
        <v>56</v>
      </c>
      <c r="B61" s="200"/>
      <c r="C61" s="116">
        <v>284</v>
      </c>
      <c r="D61" s="64"/>
      <c r="E61" s="201" t="s">
        <v>151</v>
      </c>
      <c r="F61" s="202"/>
      <c r="G61" s="202"/>
      <c r="H61" s="74" t="s">
        <v>153</v>
      </c>
      <c r="I61" s="75"/>
      <c r="M61" s="51"/>
      <c r="N61" s="50"/>
    </row>
    <row r="62" spans="1:14" ht="13.5" customHeight="1" x14ac:dyDescent="0.2">
      <c r="A62" s="200" t="s">
        <v>57</v>
      </c>
      <c r="B62" s="200"/>
      <c r="C62" s="116">
        <v>3240</v>
      </c>
      <c r="D62" s="64"/>
      <c r="E62" s="130" t="s">
        <v>149</v>
      </c>
      <c r="F62" s="123">
        <v>1827</v>
      </c>
      <c r="G62" s="66"/>
      <c r="H62" s="130" t="s">
        <v>57</v>
      </c>
      <c r="I62" s="123">
        <v>85</v>
      </c>
      <c r="M62" s="51"/>
      <c r="N62" s="50"/>
    </row>
    <row r="63" spans="1:14" ht="13.5" customHeight="1" x14ac:dyDescent="0.2">
      <c r="A63" s="200" t="s">
        <v>146</v>
      </c>
      <c r="B63" s="200"/>
      <c r="C63" s="116">
        <v>2040</v>
      </c>
      <c r="D63" s="64"/>
      <c r="E63" s="130" t="s">
        <v>257</v>
      </c>
      <c r="F63" s="123">
        <v>4975</v>
      </c>
      <c r="G63" s="66"/>
      <c r="H63" s="130" t="s">
        <v>146</v>
      </c>
      <c r="I63" s="123">
        <v>35</v>
      </c>
      <c r="M63" s="51"/>
      <c r="N63" s="50"/>
    </row>
    <row r="64" spans="1:14" ht="13.5" customHeight="1" thickBot="1" x14ac:dyDescent="0.25">
      <c r="A64" s="200" t="s">
        <v>59</v>
      </c>
      <c r="B64" s="200"/>
      <c r="C64" s="116">
        <v>2572</v>
      </c>
      <c r="D64" s="64"/>
      <c r="E64" s="100" t="s">
        <v>56</v>
      </c>
      <c r="F64" s="124">
        <v>82</v>
      </c>
      <c r="G64" s="66"/>
      <c r="H64" s="130" t="s">
        <v>59</v>
      </c>
      <c r="I64" s="123">
        <v>140</v>
      </c>
      <c r="M64" s="51"/>
      <c r="N64" s="50"/>
    </row>
    <row r="65" spans="1:14" ht="13.5" customHeight="1" thickTop="1" thickBot="1" x14ac:dyDescent="0.25">
      <c r="A65" s="200" t="s">
        <v>147</v>
      </c>
      <c r="B65" s="200"/>
      <c r="C65" s="116">
        <v>3915</v>
      </c>
      <c r="D65" s="64"/>
      <c r="E65" s="122" t="s">
        <v>148</v>
      </c>
      <c r="F65" s="125">
        <f>SUM(F62:F64)</f>
        <v>6884</v>
      </c>
      <c r="G65" s="66"/>
      <c r="H65" s="100" t="s">
        <v>147</v>
      </c>
      <c r="I65" s="124">
        <v>258</v>
      </c>
      <c r="M65" s="51"/>
      <c r="N65" s="50"/>
    </row>
    <row r="66" spans="1:14" ht="13.5" customHeight="1" thickTop="1" thickBot="1" x14ac:dyDescent="0.25">
      <c r="A66" s="203" t="s">
        <v>309</v>
      </c>
      <c r="B66" s="203"/>
      <c r="C66" s="204">
        <v>2259</v>
      </c>
      <c r="D66" s="64"/>
      <c r="G66" s="66"/>
      <c r="H66" s="122" t="s">
        <v>148</v>
      </c>
      <c r="I66" s="125">
        <f>SUM(I62:I65)</f>
        <v>518</v>
      </c>
      <c r="J66" s="64"/>
    </row>
    <row r="67" spans="1:14" ht="13.5" customHeight="1" thickTop="1" x14ac:dyDescent="0.2">
      <c r="A67" s="205" t="s">
        <v>148</v>
      </c>
      <c r="B67" s="205"/>
      <c r="C67" s="102">
        <f>SUM(C60:C66)</f>
        <v>180325</v>
      </c>
      <c r="D67" s="64"/>
      <c r="G67" s="66"/>
      <c r="H67" s="66"/>
      <c r="I67" s="61"/>
      <c r="J67" s="64"/>
    </row>
    <row r="68" spans="1:14" ht="13.5" customHeight="1" x14ac:dyDescent="0.2">
      <c r="B68" s="66"/>
      <c r="C68" s="67"/>
      <c r="N68" s="50"/>
    </row>
    <row r="69" spans="1:14" ht="13.5" customHeight="1" x14ac:dyDescent="0.2">
      <c r="B69" s="51"/>
      <c r="N69" s="50"/>
    </row>
    <row r="70" spans="1:14" ht="13.5" customHeight="1" x14ac:dyDescent="0.2">
      <c r="B70" s="51"/>
      <c r="N70" s="50"/>
    </row>
    <row r="71" spans="1:14" ht="13.5" customHeight="1" x14ac:dyDescent="0.2">
      <c r="B71" s="51"/>
      <c r="N71" s="50"/>
    </row>
    <row r="72" spans="1:14" ht="13.5" customHeight="1" x14ac:dyDescent="0.2">
      <c r="B72" s="50"/>
      <c r="N72" s="50"/>
    </row>
    <row r="73" spans="1:14" ht="13.5" customHeight="1" x14ac:dyDescent="0.2">
      <c r="B73" s="50"/>
      <c r="N73" s="50"/>
    </row>
    <row r="74" spans="1:14" x14ac:dyDescent="0.2">
      <c r="B74" s="51"/>
      <c r="N74" s="50"/>
    </row>
    <row r="75" spans="1:14" x14ac:dyDescent="0.2">
      <c r="B75" s="51"/>
      <c r="H75" s="61"/>
    </row>
    <row r="76" spans="1:14" x14ac:dyDescent="0.2">
      <c r="H76" s="61"/>
    </row>
  </sheetData>
  <mergeCells count="14">
    <mergeCell ref="A65:B65"/>
    <mergeCell ref="A66:B66"/>
    <mergeCell ref="A67:B67"/>
    <mergeCell ref="A60:B60"/>
    <mergeCell ref="A61:B61"/>
    <mergeCell ref="A62:B62"/>
    <mergeCell ref="A63:B63"/>
    <mergeCell ref="A64:B64"/>
    <mergeCell ref="A27:B27"/>
    <mergeCell ref="H27:I27"/>
    <mergeCell ref="A52:B52"/>
    <mergeCell ref="H55:I55"/>
    <mergeCell ref="A3:A21"/>
    <mergeCell ref="A22:B22"/>
  </mergeCells>
  <phoneticPr fontId="4"/>
  <pageMargins left="0.39370078740157483" right="0" top="0.78740157480314965" bottom="0.78740157480314965" header="0.51181102362204722" footer="0.51181102362204722"/>
  <pageSetup paperSize="9" scale="75" orientation="portrait" verticalDpi="300" r:id="rId1"/>
  <headerFooter alignWithMargins="0">
    <oddFooter>&amp;C&amp;"Century,標準"&amp;12 20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view="pageBreakPreview" zoomScale="55" zoomScaleNormal="100" zoomScaleSheetLayoutView="55" workbookViewId="0">
      <selection activeCell="G12" sqref="G12"/>
    </sheetView>
  </sheetViews>
  <sheetFormatPr defaultColWidth="9" defaultRowHeight="12" x14ac:dyDescent="0.2"/>
  <cols>
    <col min="1" max="1" width="16.6640625" style="5" customWidth="1"/>
    <col min="2" max="2" width="5.44140625" style="5" bestFit="1" customWidth="1"/>
    <col min="3" max="3" width="7.33203125" style="5" bestFit="1" customWidth="1"/>
    <col min="4" max="4" width="11.21875" style="5" customWidth="1"/>
    <col min="5" max="9" width="12.33203125" style="5" customWidth="1"/>
    <col min="10" max="16384" width="9" style="5"/>
  </cols>
  <sheetData>
    <row r="1" spans="1:9" ht="12.6" customHeight="1" x14ac:dyDescent="0.2">
      <c r="A1" s="72" t="s">
        <v>182</v>
      </c>
      <c r="B1" s="71"/>
      <c r="C1" s="50"/>
      <c r="D1" s="50"/>
      <c r="E1" s="50"/>
      <c r="F1" s="50"/>
      <c r="G1" s="50"/>
      <c r="H1" s="50"/>
      <c r="I1" s="50"/>
    </row>
    <row r="2" spans="1:9" ht="34.5" customHeight="1" x14ac:dyDescent="0.2">
      <c r="A2" s="158"/>
      <c r="B2" s="159"/>
      <c r="C2" s="159"/>
      <c r="D2" s="159"/>
      <c r="E2" s="117" t="s">
        <v>321</v>
      </c>
      <c r="F2" s="117" t="s">
        <v>117</v>
      </c>
      <c r="G2" s="117" t="s">
        <v>116</v>
      </c>
      <c r="H2" s="117" t="s">
        <v>178</v>
      </c>
      <c r="I2" s="117" t="s">
        <v>179</v>
      </c>
    </row>
    <row r="3" spans="1:9" ht="15.75" customHeight="1" x14ac:dyDescent="0.2">
      <c r="A3" s="171" t="s">
        <v>43</v>
      </c>
      <c r="B3" s="160" t="s">
        <v>157</v>
      </c>
      <c r="C3" s="168"/>
      <c r="D3" s="168"/>
      <c r="E3" s="77">
        <f>SUM(E4:E5)</f>
        <v>2401</v>
      </c>
      <c r="F3" s="77">
        <f>SUM(F4:F5)</f>
        <v>2479</v>
      </c>
      <c r="G3" s="77">
        <f>SUM(G4:G5)</f>
        <v>1881</v>
      </c>
      <c r="H3" s="77">
        <f>SUM(H4:H5)</f>
        <v>2126</v>
      </c>
      <c r="I3" s="77">
        <f>SUM(I4:I5)</f>
        <v>1854</v>
      </c>
    </row>
    <row r="4" spans="1:9" ht="15.75" customHeight="1" x14ac:dyDescent="0.2">
      <c r="A4" s="171"/>
      <c r="B4" s="171"/>
      <c r="C4" s="158" t="s">
        <v>118</v>
      </c>
      <c r="D4" s="159"/>
      <c r="E4" s="206">
        <v>658</v>
      </c>
      <c r="F4" s="76">
        <v>617</v>
      </c>
      <c r="G4" s="76">
        <v>532</v>
      </c>
      <c r="H4" s="76">
        <v>662</v>
      </c>
      <c r="I4" s="76">
        <v>656</v>
      </c>
    </row>
    <row r="5" spans="1:9" ht="15.75" customHeight="1" x14ac:dyDescent="0.2">
      <c r="A5" s="171"/>
      <c r="B5" s="171"/>
      <c r="C5" s="158" t="s">
        <v>155</v>
      </c>
      <c r="D5" s="159"/>
      <c r="E5" s="206">
        <v>1743</v>
      </c>
      <c r="F5" s="76">
        <f>SUM(F6:F8)</f>
        <v>1862</v>
      </c>
      <c r="G5" s="76">
        <f>SUM(G6:G8)</f>
        <v>1349</v>
      </c>
      <c r="H5" s="76">
        <f>SUM(H6:H8)</f>
        <v>1464</v>
      </c>
      <c r="I5" s="76">
        <f>SUM(I6:I8)</f>
        <v>1198</v>
      </c>
    </row>
    <row r="6" spans="1:9" ht="15.75" customHeight="1" x14ac:dyDescent="0.2">
      <c r="A6" s="171"/>
      <c r="B6" s="171"/>
      <c r="C6" s="164" t="s">
        <v>175</v>
      </c>
      <c r="D6" s="133" t="s">
        <v>119</v>
      </c>
      <c r="E6" s="206">
        <v>7</v>
      </c>
      <c r="F6" s="76">
        <v>1</v>
      </c>
      <c r="G6" s="76">
        <v>1</v>
      </c>
      <c r="H6" s="76">
        <v>0</v>
      </c>
      <c r="I6" s="76">
        <v>1</v>
      </c>
    </row>
    <row r="7" spans="1:9" ht="15.75" customHeight="1" x14ac:dyDescent="0.2">
      <c r="A7" s="171"/>
      <c r="B7" s="171"/>
      <c r="C7" s="171"/>
      <c r="D7" s="133" t="s">
        <v>258</v>
      </c>
      <c r="E7" s="206">
        <v>10</v>
      </c>
      <c r="F7" s="76">
        <v>27</v>
      </c>
      <c r="G7" s="76">
        <v>5</v>
      </c>
      <c r="H7" s="76">
        <v>6</v>
      </c>
      <c r="I7" s="76">
        <v>16</v>
      </c>
    </row>
    <row r="8" spans="1:9" ht="15.75" customHeight="1" x14ac:dyDescent="0.2">
      <c r="A8" s="171"/>
      <c r="B8" s="171"/>
      <c r="C8" s="171"/>
      <c r="D8" s="135" t="s">
        <v>120</v>
      </c>
      <c r="E8" s="207">
        <v>1726</v>
      </c>
      <c r="F8" s="80">
        <v>1834</v>
      </c>
      <c r="G8" s="80">
        <v>1343</v>
      </c>
      <c r="H8" s="80">
        <v>1458</v>
      </c>
      <c r="I8" s="80">
        <v>1181</v>
      </c>
    </row>
    <row r="9" spans="1:9" ht="15.75" customHeight="1" x14ac:dyDescent="0.2">
      <c r="A9" s="117" t="s">
        <v>121</v>
      </c>
      <c r="B9" s="158" t="s">
        <v>156</v>
      </c>
      <c r="C9" s="159"/>
      <c r="D9" s="159"/>
      <c r="E9" s="206">
        <v>685</v>
      </c>
      <c r="F9" s="76">
        <v>718</v>
      </c>
      <c r="G9" s="76">
        <v>710</v>
      </c>
      <c r="H9" s="76">
        <v>1045</v>
      </c>
      <c r="I9" s="76">
        <v>1220</v>
      </c>
    </row>
    <row r="10" spans="1:9" ht="15.75" customHeight="1" x14ac:dyDescent="0.2">
      <c r="A10" s="175" t="s">
        <v>158</v>
      </c>
      <c r="B10" s="167" t="s">
        <v>159</v>
      </c>
      <c r="C10" s="168"/>
      <c r="D10" s="168"/>
      <c r="E10" s="77">
        <f>SUM(E11:E12)</f>
        <v>62</v>
      </c>
      <c r="F10" s="77">
        <f>SUM(F11:F12)</f>
        <v>91</v>
      </c>
      <c r="G10" s="77">
        <f>SUM(G11:G12)</f>
        <v>25</v>
      </c>
      <c r="H10" s="77">
        <f>SUM(H11:H12)</f>
        <v>28</v>
      </c>
      <c r="I10" s="77">
        <f>SUM(I11:I12)</f>
        <v>23</v>
      </c>
    </row>
    <row r="11" spans="1:9" ht="37.5" customHeight="1" x14ac:dyDescent="0.2">
      <c r="A11" s="175"/>
      <c r="B11" s="164" t="s">
        <v>130</v>
      </c>
      <c r="C11" s="170" t="s">
        <v>154</v>
      </c>
      <c r="D11" s="176"/>
      <c r="E11" s="206">
        <v>52</v>
      </c>
      <c r="F11" s="76">
        <v>50</v>
      </c>
      <c r="G11" s="76">
        <v>23</v>
      </c>
      <c r="H11" s="76">
        <v>28</v>
      </c>
      <c r="I11" s="76">
        <v>23</v>
      </c>
    </row>
    <row r="12" spans="1:9" ht="34.5" customHeight="1" x14ac:dyDescent="0.2">
      <c r="A12" s="175"/>
      <c r="B12" s="171"/>
      <c r="C12" s="177" t="s">
        <v>177</v>
      </c>
      <c r="D12" s="178"/>
      <c r="E12" s="208">
        <v>10</v>
      </c>
      <c r="F12" s="80">
        <v>41</v>
      </c>
      <c r="G12" s="80">
        <v>2</v>
      </c>
      <c r="H12" s="86" t="s">
        <v>176</v>
      </c>
      <c r="I12" s="86" t="s">
        <v>176</v>
      </c>
    </row>
    <row r="13" spans="1:9" ht="15.75" customHeight="1" x14ac:dyDescent="0.2">
      <c r="A13" s="117" t="s">
        <v>162</v>
      </c>
      <c r="B13" s="158" t="s">
        <v>163</v>
      </c>
      <c r="C13" s="159"/>
      <c r="D13" s="159"/>
      <c r="E13" s="206">
        <v>695</v>
      </c>
      <c r="F13" s="76">
        <v>869</v>
      </c>
      <c r="G13" s="76">
        <v>394</v>
      </c>
      <c r="H13" s="76">
        <v>2301</v>
      </c>
      <c r="I13" s="76">
        <v>2678</v>
      </c>
    </row>
    <row r="14" spans="1:9" ht="15.75" customHeight="1" x14ac:dyDescent="0.2">
      <c r="A14" s="171" t="s">
        <v>160</v>
      </c>
      <c r="B14" s="167" t="s">
        <v>161</v>
      </c>
      <c r="C14" s="168"/>
      <c r="D14" s="168"/>
      <c r="E14" s="209">
        <f>SUM(E15:E17)</f>
        <v>1458</v>
      </c>
      <c r="F14" s="77">
        <f>SUM(F15:F17)</f>
        <v>1440</v>
      </c>
      <c r="G14" s="77">
        <f>SUM(G15:G17)</f>
        <v>1389</v>
      </c>
      <c r="H14" s="77">
        <f>SUM(H15:H17)</f>
        <v>1608</v>
      </c>
      <c r="I14" s="77">
        <f>SUM(I15:I17)</f>
        <v>1808</v>
      </c>
    </row>
    <row r="15" spans="1:9" ht="15.75" customHeight="1" x14ac:dyDescent="0.2">
      <c r="A15" s="171"/>
      <c r="B15" s="172" t="s">
        <v>130</v>
      </c>
      <c r="C15" s="158" t="s">
        <v>122</v>
      </c>
      <c r="D15" s="159"/>
      <c r="E15" s="206">
        <v>1401</v>
      </c>
      <c r="F15" s="76">
        <v>1383</v>
      </c>
      <c r="G15" s="76">
        <v>1340</v>
      </c>
      <c r="H15" s="76">
        <v>1469</v>
      </c>
      <c r="I15" s="76">
        <v>1678</v>
      </c>
    </row>
    <row r="16" spans="1:9" ht="15.75" customHeight="1" x14ac:dyDescent="0.2">
      <c r="A16" s="171"/>
      <c r="B16" s="171"/>
      <c r="C16" s="158" t="s">
        <v>123</v>
      </c>
      <c r="D16" s="159"/>
      <c r="E16" s="206">
        <v>50</v>
      </c>
      <c r="F16" s="76">
        <v>42</v>
      </c>
      <c r="G16" s="76">
        <v>45</v>
      </c>
      <c r="H16" s="76">
        <v>65</v>
      </c>
      <c r="I16" s="76">
        <v>114</v>
      </c>
    </row>
    <row r="17" spans="1:9" ht="15.75" customHeight="1" x14ac:dyDescent="0.2">
      <c r="A17" s="171"/>
      <c r="B17" s="171"/>
      <c r="C17" s="173" t="s">
        <v>124</v>
      </c>
      <c r="D17" s="174"/>
      <c r="E17" s="207">
        <v>7</v>
      </c>
      <c r="F17" s="80">
        <v>15</v>
      </c>
      <c r="G17" s="80">
        <v>4</v>
      </c>
      <c r="H17" s="80">
        <v>74</v>
      </c>
      <c r="I17" s="80">
        <v>16</v>
      </c>
    </row>
    <row r="18" spans="1:9" ht="33" customHeight="1" x14ac:dyDescent="0.2">
      <c r="A18" s="117" t="s">
        <v>126</v>
      </c>
      <c r="B18" s="170" t="s">
        <v>322</v>
      </c>
      <c r="C18" s="159"/>
      <c r="D18" s="159"/>
      <c r="E18" s="206">
        <v>120</v>
      </c>
      <c r="F18" s="76">
        <v>128</v>
      </c>
      <c r="G18" s="76">
        <v>256</v>
      </c>
      <c r="H18" s="76">
        <v>222</v>
      </c>
      <c r="I18" s="76">
        <v>247</v>
      </c>
    </row>
    <row r="19" spans="1:9" ht="15.75" customHeight="1" x14ac:dyDescent="0.2">
      <c r="A19" s="134" t="s">
        <v>164</v>
      </c>
      <c r="B19" s="160" t="s">
        <v>129</v>
      </c>
      <c r="C19" s="161"/>
      <c r="D19" s="161"/>
      <c r="E19" s="210">
        <v>1985874</v>
      </c>
      <c r="F19" s="78">
        <v>1716719</v>
      </c>
      <c r="G19" s="78">
        <v>1560611</v>
      </c>
      <c r="H19" s="78">
        <v>1351947</v>
      </c>
      <c r="I19" s="78">
        <v>1235690</v>
      </c>
    </row>
    <row r="20" spans="1:9" ht="15.75" customHeight="1" x14ac:dyDescent="0.2">
      <c r="A20" s="117" t="s">
        <v>165</v>
      </c>
      <c r="B20" s="158" t="s">
        <v>166</v>
      </c>
      <c r="C20" s="159"/>
      <c r="D20" s="159"/>
      <c r="E20" s="206">
        <v>68457</v>
      </c>
      <c r="F20" s="76">
        <v>61460</v>
      </c>
      <c r="G20" s="76">
        <v>56479</v>
      </c>
      <c r="H20" s="76">
        <v>74789</v>
      </c>
      <c r="I20" s="76">
        <v>57215</v>
      </c>
    </row>
    <row r="21" spans="1:9" ht="15.75" customHeight="1" x14ac:dyDescent="0.2">
      <c r="A21" s="165" t="s">
        <v>127</v>
      </c>
      <c r="B21" s="167" t="s">
        <v>128</v>
      </c>
      <c r="C21" s="168"/>
      <c r="D21" s="168"/>
      <c r="E21" s="77">
        <f>SUM(E22:E27)</f>
        <v>37112</v>
      </c>
      <c r="F21" s="77">
        <f>SUM(F22:F27)</f>
        <v>29850</v>
      </c>
      <c r="G21" s="77">
        <f>SUM(G22:G27)</f>
        <v>24217</v>
      </c>
      <c r="H21" s="77">
        <f>SUM(H22:H27)</f>
        <v>34042</v>
      </c>
      <c r="I21" s="77">
        <f>SUM(I22:I27)</f>
        <v>30697</v>
      </c>
    </row>
    <row r="22" spans="1:9" ht="32.25" customHeight="1" x14ac:dyDescent="0.2">
      <c r="A22" s="171"/>
      <c r="B22" s="172" t="s">
        <v>130</v>
      </c>
      <c r="C22" s="170" t="s">
        <v>131</v>
      </c>
      <c r="D22" s="159"/>
      <c r="E22" s="206">
        <v>22317</v>
      </c>
      <c r="F22" s="76">
        <v>17807</v>
      </c>
      <c r="G22" s="76">
        <v>14135</v>
      </c>
      <c r="H22" s="76">
        <v>20835</v>
      </c>
      <c r="I22" s="76">
        <v>16524</v>
      </c>
    </row>
    <row r="23" spans="1:9" ht="15.75" customHeight="1" x14ac:dyDescent="0.2">
      <c r="A23" s="171"/>
      <c r="B23" s="171"/>
      <c r="C23" s="158" t="s">
        <v>167</v>
      </c>
      <c r="D23" s="159"/>
      <c r="E23" s="206">
        <v>4280</v>
      </c>
      <c r="F23" s="76">
        <v>3510</v>
      </c>
      <c r="G23" s="76">
        <v>3581</v>
      </c>
      <c r="H23" s="76">
        <v>4436</v>
      </c>
      <c r="I23" s="76">
        <v>4317</v>
      </c>
    </row>
    <row r="24" spans="1:9" ht="15.75" customHeight="1" x14ac:dyDescent="0.2">
      <c r="A24" s="171"/>
      <c r="B24" s="171"/>
      <c r="C24" s="158" t="s">
        <v>168</v>
      </c>
      <c r="D24" s="159"/>
      <c r="E24" s="206">
        <v>1848</v>
      </c>
      <c r="F24" s="76">
        <v>1553</v>
      </c>
      <c r="G24" s="76">
        <v>1430</v>
      </c>
      <c r="H24" s="76">
        <v>1761</v>
      </c>
      <c r="I24" s="76">
        <v>2220</v>
      </c>
    </row>
    <row r="25" spans="1:9" ht="15.75" customHeight="1" x14ac:dyDescent="0.2">
      <c r="A25" s="171"/>
      <c r="B25" s="171"/>
      <c r="C25" s="158" t="s">
        <v>169</v>
      </c>
      <c r="D25" s="159"/>
      <c r="E25" s="206">
        <v>7276</v>
      </c>
      <c r="F25" s="76">
        <v>6774</v>
      </c>
      <c r="G25" s="76">
        <v>4999</v>
      </c>
      <c r="H25" s="76">
        <v>6932</v>
      </c>
      <c r="I25" s="76">
        <v>7586</v>
      </c>
    </row>
    <row r="26" spans="1:9" ht="15.75" customHeight="1" x14ac:dyDescent="0.2">
      <c r="A26" s="171"/>
      <c r="B26" s="171"/>
      <c r="C26" s="158" t="s">
        <v>170</v>
      </c>
      <c r="D26" s="159"/>
      <c r="E26" s="211">
        <v>1276</v>
      </c>
      <c r="F26" s="76">
        <v>166</v>
      </c>
      <c r="G26" s="79" t="s">
        <v>176</v>
      </c>
      <c r="H26" s="79" t="s">
        <v>176</v>
      </c>
      <c r="I26" s="79" t="s">
        <v>176</v>
      </c>
    </row>
    <row r="27" spans="1:9" ht="15.75" customHeight="1" x14ac:dyDescent="0.2">
      <c r="A27" s="171"/>
      <c r="B27" s="171"/>
      <c r="C27" s="173" t="s">
        <v>171</v>
      </c>
      <c r="D27" s="174"/>
      <c r="E27" s="207">
        <v>115</v>
      </c>
      <c r="F27" s="80">
        <v>40</v>
      </c>
      <c r="G27" s="80">
        <v>72</v>
      </c>
      <c r="H27" s="80">
        <v>78</v>
      </c>
      <c r="I27" s="80">
        <v>50</v>
      </c>
    </row>
    <row r="28" spans="1:9" ht="15.75" customHeight="1" x14ac:dyDescent="0.2">
      <c r="A28" s="158" t="s">
        <v>173</v>
      </c>
      <c r="B28" s="159"/>
      <c r="C28" s="159"/>
      <c r="D28" s="159"/>
      <c r="E28" s="206">
        <v>478875</v>
      </c>
      <c r="F28" s="76">
        <v>434851</v>
      </c>
      <c r="G28" s="76">
        <v>393376</v>
      </c>
      <c r="H28" s="76">
        <v>559798</v>
      </c>
      <c r="I28" s="76">
        <v>571642</v>
      </c>
    </row>
    <row r="29" spans="1:9" ht="15.75" customHeight="1" x14ac:dyDescent="0.2">
      <c r="A29" s="134" t="s">
        <v>172</v>
      </c>
      <c r="B29" s="160" t="s">
        <v>125</v>
      </c>
      <c r="C29" s="161"/>
      <c r="D29" s="161"/>
      <c r="E29" s="210">
        <v>353</v>
      </c>
      <c r="F29" s="78">
        <v>298</v>
      </c>
      <c r="G29" s="78">
        <v>181</v>
      </c>
      <c r="H29" s="78">
        <v>276</v>
      </c>
      <c r="I29" s="78">
        <v>254</v>
      </c>
    </row>
    <row r="30" spans="1:9" ht="15.75" customHeight="1" x14ac:dyDescent="0.2">
      <c r="A30" s="164" t="s">
        <v>256</v>
      </c>
      <c r="B30" s="162" t="s">
        <v>174</v>
      </c>
      <c r="C30" s="163"/>
      <c r="D30" s="163"/>
      <c r="E30" s="206">
        <v>101532000</v>
      </c>
      <c r="F30" s="76">
        <v>89713000</v>
      </c>
      <c r="G30" s="76">
        <v>88525000</v>
      </c>
      <c r="H30" s="76">
        <v>88040000</v>
      </c>
      <c r="I30" s="76">
        <v>85617000</v>
      </c>
    </row>
    <row r="31" spans="1:9" ht="15.75" customHeight="1" x14ac:dyDescent="0.2">
      <c r="A31" s="165"/>
      <c r="B31" s="155" t="s">
        <v>180</v>
      </c>
      <c r="C31" s="156"/>
      <c r="D31" s="156"/>
      <c r="E31" s="207">
        <v>414989</v>
      </c>
      <c r="F31" s="80">
        <v>405231</v>
      </c>
      <c r="G31" s="80">
        <v>420383</v>
      </c>
      <c r="H31" s="80">
        <v>387186</v>
      </c>
      <c r="I31" s="80">
        <v>332795</v>
      </c>
    </row>
    <row r="32" spans="1:9" ht="15.75" customHeight="1" x14ac:dyDescent="0.2">
      <c r="A32" s="165"/>
      <c r="B32" s="167" t="s">
        <v>183</v>
      </c>
      <c r="C32" s="168"/>
      <c r="D32" s="168"/>
      <c r="E32" s="81">
        <f>(E31/E30)</f>
        <v>4.087272977977386E-3</v>
      </c>
      <c r="F32" s="81">
        <f>(F31/F30)</f>
        <v>4.5169707846131552E-3</v>
      </c>
      <c r="G32" s="81">
        <f t="shared" ref="G32:I32" si="0">(G31/G30)</f>
        <v>4.7487489409771249E-3</v>
      </c>
      <c r="H32" s="81">
        <f t="shared" si="0"/>
        <v>4.3978418900499769E-3</v>
      </c>
      <c r="I32" s="81">
        <f t="shared" si="0"/>
        <v>3.8870201011481365E-3</v>
      </c>
    </row>
    <row r="33" spans="1:38" ht="15.75" customHeight="1" x14ac:dyDescent="0.2">
      <c r="A33" s="165"/>
      <c r="B33" s="157" t="s">
        <v>185</v>
      </c>
      <c r="C33" s="156"/>
      <c r="D33" s="156"/>
      <c r="E33" s="207">
        <f>SUM(E35:E41)</f>
        <v>57705</v>
      </c>
      <c r="F33" s="80">
        <f>SUM(F35:F41)</f>
        <v>50214</v>
      </c>
      <c r="G33" s="80">
        <f>SUM(G35:G41)</f>
        <v>43926</v>
      </c>
      <c r="H33" s="80">
        <f>SUM(H35:H41)</f>
        <v>43851</v>
      </c>
      <c r="I33" s="80">
        <f>SUM(I35:I41)</f>
        <v>43708</v>
      </c>
    </row>
    <row r="34" spans="1:38" ht="15.75" customHeight="1" x14ac:dyDescent="0.2">
      <c r="A34" s="165"/>
      <c r="B34" s="160" t="s">
        <v>184</v>
      </c>
      <c r="C34" s="168"/>
      <c r="D34" s="168"/>
      <c r="E34" s="82">
        <f>(E33/E31)</f>
        <v>0.13905187848352607</v>
      </c>
      <c r="F34" s="82">
        <f>(F33/F31)</f>
        <v>0.12391450802135079</v>
      </c>
      <c r="G34" s="82">
        <f t="shared" ref="G34:I34" si="1">(G33/G31)</f>
        <v>0.10449042896596675</v>
      </c>
      <c r="H34" s="82">
        <f t="shared" si="1"/>
        <v>0.11325564457392572</v>
      </c>
      <c r="I34" s="82">
        <f t="shared" si="1"/>
        <v>0.13133610781411981</v>
      </c>
    </row>
    <row r="35" spans="1:38" ht="15.75" customHeight="1" x14ac:dyDescent="0.2">
      <c r="A35" s="165"/>
      <c r="B35" s="160"/>
      <c r="C35" s="169" t="s">
        <v>186</v>
      </c>
      <c r="D35" s="162"/>
      <c r="E35" s="212">
        <v>38140</v>
      </c>
      <c r="F35" s="83">
        <v>32877</v>
      </c>
      <c r="G35" s="83">
        <v>35600</v>
      </c>
      <c r="H35" s="83">
        <v>35500</v>
      </c>
      <c r="I35" s="83">
        <v>35500</v>
      </c>
    </row>
    <row r="36" spans="1:38" ht="15.75" customHeight="1" x14ac:dyDescent="0.2">
      <c r="A36" s="165"/>
      <c r="B36" s="160"/>
      <c r="C36" s="169" t="s">
        <v>323</v>
      </c>
      <c r="D36" s="162"/>
      <c r="E36" s="212">
        <v>1328</v>
      </c>
      <c r="F36" s="83">
        <v>1004</v>
      </c>
      <c r="G36" s="213" t="s">
        <v>324</v>
      </c>
      <c r="H36" s="213" t="s">
        <v>324</v>
      </c>
      <c r="I36" s="213" t="s">
        <v>324</v>
      </c>
    </row>
    <row r="37" spans="1:38" ht="15.75" customHeight="1" x14ac:dyDescent="0.2">
      <c r="A37" s="165"/>
      <c r="B37" s="160"/>
      <c r="C37" s="169" t="s">
        <v>53</v>
      </c>
      <c r="D37" s="162"/>
      <c r="E37" s="212">
        <v>2860</v>
      </c>
      <c r="F37" s="83">
        <v>2860</v>
      </c>
      <c r="G37" s="83">
        <v>3400</v>
      </c>
      <c r="H37" s="83">
        <v>3500</v>
      </c>
      <c r="I37" s="83">
        <v>3500</v>
      </c>
      <c r="AK37" s="5">
        <v>2</v>
      </c>
      <c r="AL37" s="5" t="s">
        <v>181</v>
      </c>
    </row>
    <row r="38" spans="1:38" ht="15.75" customHeight="1" x14ac:dyDescent="0.2">
      <c r="A38" s="165"/>
      <c r="B38" s="160"/>
      <c r="C38" s="169" t="s">
        <v>70</v>
      </c>
      <c r="D38" s="162"/>
      <c r="E38" s="212">
        <v>3644</v>
      </c>
      <c r="F38" s="83">
        <v>3230</v>
      </c>
      <c r="G38" s="83">
        <v>3230</v>
      </c>
      <c r="H38" s="83">
        <v>3225</v>
      </c>
      <c r="I38" s="83">
        <v>3086</v>
      </c>
    </row>
    <row r="39" spans="1:38" ht="15.75" customHeight="1" x14ac:dyDescent="0.2">
      <c r="A39" s="165"/>
      <c r="B39" s="160"/>
      <c r="C39" s="169" t="s">
        <v>187</v>
      </c>
      <c r="D39" s="162"/>
      <c r="E39" s="212">
        <v>1151</v>
      </c>
      <c r="F39" s="83">
        <v>1139</v>
      </c>
      <c r="G39" s="83">
        <v>1172</v>
      </c>
      <c r="H39" s="83">
        <v>1144</v>
      </c>
      <c r="I39" s="83">
        <v>1146</v>
      </c>
    </row>
    <row r="40" spans="1:38" ht="15.75" customHeight="1" x14ac:dyDescent="0.2">
      <c r="A40" s="165"/>
      <c r="B40" s="160"/>
      <c r="C40" s="162" t="s">
        <v>276</v>
      </c>
      <c r="D40" s="214"/>
      <c r="E40" s="212">
        <v>10032</v>
      </c>
      <c r="F40" s="83">
        <v>8580</v>
      </c>
      <c r="G40" s="213" t="s">
        <v>324</v>
      </c>
      <c r="H40" s="213" t="s">
        <v>324</v>
      </c>
      <c r="I40" s="213" t="s">
        <v>324</v>
      </c>
      <c r="J40" s="84"/>
    </row>
    <row r="41" spans="1:38" x14ac:dyDescent="0.2">
      <c r="A41" s="166"/>
      <c r="B41" s="167"/>
      <c r="C41" s="169" t="s">
        <v>188</v>
      </c>
      <c r="D41" s="162"/>
      <c r="E41" s="215">
        <v>550</v>
      </c>
      <c r="F41" s="85">
        <v>524</v>
      </c>
      <c r="G41" s="85">
        <v>524</v>
      </c>
      <c r="H41" s="85">
        <v>482</v>
      </c>
      <c r="I41" s="85">
        <v>476</v>
      </c>
    </row>
    <row r="42" spans="1:38" ht="14.4" x14ac:dyDescent="0.2">
      <c r="A42" s="7" t="s">
        <v>253</v>
      </c>
      <c r="B42" s="7"/>
      <c r="C42" s="8"/>
      <c r="D42" s="8"/>
      <c r="E42" s="7"/>
      <c r="F42" s="1"/>
      <c r="G42" s="1"/>
      <c r="H42" s="1"/>
      <c r="I42" s="1"/>
    </row>
    <row r="43" spans="1:38" ht="14.4" x14ac:dyDescent="0.2">
      <c r="A43" s="7" t="s">
        <v>325</v>
      </c>
      <c r="B43" s="7"/>
      <c r="C43" s="8"/>
      <c r="D43" s="8"/>
      <c r="E43" s="7"/>
      <c r="F43" s="1"/>
      <c r="G43" s="1"/>
      <c r="H43" s="1"/>
      <c r="I43" s="1"/>
    </row>
  </sheetData>
  <mergeCells count="48">
    <mergeCell ref="C40:D40"/>
    <mergeCell ref="C41:D41"/>
    <mergeCell ref="A2:D2"/>
    <mergeCell ref="A3:A8"/>
    <mergeCell ref="B3:D3"/>
    <mergeCell ref="B4:B8"/>
    <mergeCell ref="C4:D4"/>
    <mergeCell ref="C5:D5"/>
    <mergeCell ref="C6:C8"/>
    <mergeCell ref="B9:D9"/>
    <mergeCell ref="A10:A12"/>
    <mergeCell ref="B10:D10"/>
    <mergeCell ref="B11:B12"/>
    <mergeCell ref="C11:D11"/>
    <mergeCell ref="C12:D12"/>
    <mergeCell ref="B13:D13"/>
    <mergeCell ref="A14:A17"/>
    <mergeCell ref="B14:D14"/>
    <mergeCell ref="B15:B17"/>
    <mergeCell ref="C15:D15"/>
    <mergeCell ref="C16:D16"/>
    <mergeCell ref="C17:D17"/>
    <mergeCell ref="B18:D18"/>
    <mergeCell ref="B19:D19"/>
    <mergeCell ref="B20:D20"/>
    <mergeCell ref="A21:A27"/>
    <mergeCell ref="B21:D21"/>
    <mergeCell ref="B22:B27"/>
    <mergeCell ref="C22:D22"/>
    <mergeCell ref="C23:D23"/>
    <mergeCell ref="C24:D24"/>
    <mergeCell ref="C25:D25"/>
    <mergeCell ref="C26:D26"/>
    <mergeCell ref="C27:D27"/>
    <mergeCell ref="B31:D31"/>
    <mergeCell ref="B33:D33"/>
    <mergeCell ref="A28:D28"/>
    <mergeCell ref="B29:D29"/>
    <mergeCell ref="B30:D30"/>
    <mergeCell ref="B32:D32"/>
    <mergeCell ref="B34:D34"/>
    <mergeCell ref="C35:D35"/>
    <mergeCell ref="C36:D36"/>
    <mergeCell ref="C37:D37"/>
    <mergeCell ref="C38:D38"/>
    <mergeCell ref="C39:D39"/>
    <mergeCell ref="A30:A41"/>
    <mergeCell ref="B35:B41"/>
  </mergeCells>
  <phoneticPr fontId="4"/>
  <pageMargins left="0.43307086614173229" right="0.43307086614173229" top="0.74803149606299213" bottom="0.74803149606299213" header="0.31496062992125984" footer="0.31496062992125984"/>
  <pageSetup paperSize="9" scale="94" orientation="portrait" verticalDpi="0" r:id="rId1"/>
  <headerFooter>
    <oddFooter>&amp;C&amp;"Century,標準"&amp;12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p19</vt:lpstr>
      <vt:lpstr>p20</vt:lpstr>
      <vt:lpstr>p21</vt:lpstr>
      <vt:lpstr>p22</vt:lpstr>
      <vt:lpstr>'p19'!Print_Area</vt:lpstr>
      <vt:lpstr>'p22'!Print_Area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2022-11-29T08:10:05Z</dcterms:created>
  <dcterms:modified xsi:type="dcterms:W3CDTF">2023-08-10T07:11:09Z</dcterms:modified>
</cp:coreProperties>
</file>