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\\int-profile16-1\redirect$\3368\Desktop\"/>
    </mc:Choice>
  </mc:AlternateContent>
  <xr:revisionPtr revIDLastSave="0" documentId="13_ncr:1_{869F203D-44EA-4B30-B7E5-66262C3696E3}" xr6:coauthVersionLast="36" xr6:coauthVersionMax="36" xr10:uidLastSave="{00000000-0000-0000-0000-000000000000}"/>
  <bookViews>
    <workbookView xWindow="0" yWindow="0" windowWidth="20490" windowHeight="7455" activeTab="1" xr2:uid="{00000000-000D-0000-FFFF-FFFF00000000}"/>
  </bookViews>
  <sheets>
    <sheet name="p.19" sheetId="1" r:id="rId1"/>
    <sheet name="p.20" sheetId="2" r:id="rId2"/>
    <sheet name="p.21" sheetId="3" r:id="rId3"/>
    <sheet name="p.22" sheetId="4" r:id="rId4"/>
  </sheets>
  <definedNames>
    <definedName name="_xlnm.Print_Area" localSheetId="0">p.19!$A$1:$D$37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4" l="1"/>
  <c r="G38" i="4"/>
  <c r="G37" i="4"/>
  <c r="G36" i="4"/>
  <c r="G35" i="4"/>
  <c r="F31" i="4"/>
  <c r="D31" i="4"/>
  <c r="F30" i="4"/>
  <c r="D30" i="4"/>
  <c r="F29" i="4"/>
  <c r="D29" i="4"/>
  <c r="F28" i="4"/>
  <c r="D28" i="4"/>
  <c r="F27" i="4"/>
  <c r="D27" i="4"/>
  <c r="D7" i="4"/>
  <c r="D6" i="4"/>
  <c r="D5" i="4"/>
  <c r="D4" i="4"/>
  <c r="D3" i="4"/>
  <c r="E58" i="3"/>
  <c r="J55" i="3"/>
  <c r="I51" i="3"/>
  <c r="J50" i="3" s="1"/>
  <c r="C51" i="3"/>
  <c r="D38" i="3" s="1"/>
  <c r="D50" i="3"/>
  <c r="D48" i="3"/>
  <c r="D45" i="3"/>
  <c r="D44" i="3"/>
  <c r="D43" i="3"/>
  <c r="D42" i="3"/>
  <c r="D40" i="3"/>
  <c r="D39" i="3"/>
  <c r="D37" i="3"/>
  <c r="D36" i="3"/>
  <c r="D35" i="3"/>
  <c r="D34" i="3"/>
  <c r="D33" i="3"/>
  <c r="D32" i="3"/>
  <c r="D31" i="3"/>
  <c r="D30" i="3"/>
  <c r="D29" i="3"/>
  <c r="D28" i="3"/>
  <c r="D27" i="3"/>
  <c r="K22" i="3"/>
  <c r="J18" i="3"/>
  <c r="I18" i="3"/>
  <c r="H18" i="3"/>
  <c r="H21" i="3" s="1"/>
  <c r="F18" i="3"/>
  <c r="E18" i="3"/>
  <c r="E21" i="3" s="1"/>
  <c r="D18" i="3"/>
  <c r="C18" i="3"/>
  <c r="C21" i="3" s="1"/>
  <c r="K17" i="3"/>
  <c r="L17" i="3" s="1"/>
  <c r="K16" i="3"/>
  <c r="L16" i="3" s="1"/>
  <c r="K15" i="3"/>
  <c r="L15" i="3" s="1"/>
  <c r="K14" i="3"/>
  <c r="K13" i="3"/>
  <c r="K12" i="3"/>
  <c r="K11" i="3"/>
  <c r="K10" i="3"/>
  <c r="K9" i="3"/>
  <c r="K8" i="3"/>
  <c r="K7" i="3"/>
  <c r="K6" i="3"/>
  <c r="K5" i="3"/>
  <c r="K4" i="3"/>
  <c r="K3" i="3"/>
  <c r="K18" i="3" s="1"/>
  <c r="H19" i="3" s="1"/>
  <c r="H54" i="2"/>
  <c r="G50" i="2"/>
  <c r="F50" i="2"/>
  <c r="E50" i="2"/>
  <c r="D50" i="2"/>
  <c r="C50" i="2"/>
  <c r="B50" i="2"/>
  <c r="H49" i="2"/>
  <c r="H48" i="2"/>
  <c r="H47" i="2"/>
  <c r="H46" i="2"/>
  <c r="H45" i="2"/>
  <c r="H44" i="2"/>
  <c r="H43" i="2"/>
  <c r="I36" i="2"/>
  <c r="I34" i="2"/>
  <c r="H33" i="2"/>
  <c r="G33" i="2"/>
  <c r="F33" i="2"/>
  <c r="E33" i="2"/>
  <c r="D33" i="2"/>
  <c r="C33" i="2"/>
  <c r="B33" i="2"/>
  <c r="I32" i="2"/>
  <c r="I31" i="2"/>
  <c r="I30" i="2"/>
  <c r="I29" i="2"/>
  <c r="I28" i="2"/>
  <c r="I27" i="2"/>
  <c r="I26" i="2"/>
  <c r="I25" i="2"/>
  <c r="H24" i="2"/>
  <c r="G24" i="2"/>
  <c r="F24" i="2"/>
  <c r="E24" i="2"/>
  <c r="D24" i="2"/>
  <c r="C24" i="2"/>
  <c r="B24" i="2"/>
  <c r="I23" i="2"/>
  <c r="I22" i="2"/>
  <c r="G15" i="2"/>
  <c r="G17" i="2" s="1"/>
  <c r="F15" i="2"/>
  <c r="F17" i="2" s="1"/>
  <c r="E15" i="2"/>
  <c r="E17" i="2" s="1"/>
  <c r="D15" i="2"/>
  <c r="D17" i="2" s="1"/>
  <c r="C15" i="2"/>
  <c r="C17" i="2" s="1"/>
  <c r="B15" i="2"/>
  <c r="B17" i="2" s="1"/>
  <c r="K14" i="2"/>
  <c r="K5" i="2"/>
  <c r="L7" i="3" l="1"/>
  <c r="L4" i="3"/>
  <c r="L5" i="3"/>
  <c r="L6" i="3"/>
  <c r="L8" i="3"/>
  <c r="L9" i="3"/>
  <c r="L10" i="3"/>
  <c r="L11" i="3"/>
  <c r="L12" i="3"/>
  <c r="L13" i="3"/>
  <c r="L14" i="3"/>
  <c r="D41" i="3"/>
  <c r="E35" i="2"/>
  <c r="E37" i="2" s="1"/>
  <c r="L3" i="3"/>
  <c r="L18" i="3" s="1"/>
  <c r="F19" i="3"/>
  <c r="C35" i="2"/>
  <c r="C37" i="2" s="1"/>
  <c r="G35" i="2"/>
  <c r="G37" i="2" s="1"/>
  <c r="D51" i="3"/>
  <c r="D46" i="3"/>
  <c r="I19" i="3"/>
  <c r="D47" i="3"/>
  <c r="D49" i="3"/>
  <c r="D19" i="3"/>
  <c r="K15" i="2"/>
  <c r="K17" i="2" s="1"/>
  <c r="I24" i="2"/>
  <c r="D35" i="2"/>
  <c r="D37" i="2" s="1"/>
  <c r="F35" i="2"/>
  <c r="F37" i="2" s="1"/>
  <c r="H35" i="2"/>
  <c r="H37" i="2" s="1"/>
  <c r="I33" i="2"/>
  <c r="H50" i="2"/>
  <c r="D51" i="2" s="1"/>
  <c r="C19" i="3"/>
  <c r="E19" i="3"/>
  <c r="D21" i="3"/>
  <c r="F21" i="3"/>
  <c r="I21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L12" i="2"/>
  <c r="L10" i="2"/>
  <c r="L8" i="2"/>
  <c r="L6" i="2"/>
  <c r="L3" i="2"/>
  <c r="L14" i="2"/>
  <c r="L13" i="2"/>
  <c r="L11" i="2"/>
  <c r="L9" i="2"/>
  <c r="L7" i="2"/>
  <c r="L5" i="2"/>
  <c r="L4" i="2"/>
  <c r="F51" i="2"/>
  <c r="C16" i="2"/>
  <c r="E16" i="2"/>
  <c r="G16" i="2"/>
  <c r="B35" i="2"/>
  <c r="D16" i="2"/>
  <c r="F16" i="2"/>
  <c r="G51" i="2" l="1"/>
  <c r="E51" i="2"/>
  <c r="C51" i="2"/>
  <c r="B51" i="2"/>
  <c r="J51" i="3"/>
  <c r="K19" i="3"/>
  <c r="B37" i="2"/>
  <c r="I35" i="2"/>
  <c r="H51" i="2"/>
  <c r="K32" i="2" l="1"/>
  <c r="K31" i="2"/>
  <c r="K30" i="2"/>
  <c r="K29" i="2"/>
  <c r="K28" i="2"/>
  <c r="K27" i="2"/>
  <c r="K26" i="2"/>
  <c r="K25" i="2"/>
  <c r="K33" i="2"/>
  <c r="K23" i="2"/>
  <c r="K22" i="2"/>
  <c r="K34" i="2"/>
  <c r="I37" i="2"/>
  <c r="D38" i="2" l="1"/>
  <c r="E38" i="2"/>
  <c r="F38" i="2"/>
  <c r="C38" i="2"/>
  <c r="G38" i="2"/>
  <c r="B38" i="2"/>
  <c r="I38" i="2" s="1"/>
  <c r="K2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3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Administrator:</t>
        </r>
        <r>
          <rPr>
            <sz val="9"/>
            <color indexed="81"/>
            <rFont val="ＭＳ Ｐゴシック"/>
            <family val="3"/>
            <charset val="128"/>
          </rPr>
          <t xml:space="preserve">
図書のみ　雑誌は含まない
</t>
        </r>
      </text>
    </comment>
  </commentList>
</comments>
</file>

<file path=xl/sharedStrings.xml><?xml version="1.0" encoding="utf-8"?>
<sst xmlns="http://schemas.openxmlformats.org/spreadsheetml/2006/main" count="366" uniqueCount="265">
  <si>
    <t>12　年間統計</t>
    <rPh sb="3" eb="5">
      <t>ネンカン</t>
    </rPh>
    <rPh sb="5" eb="7">
      <t>トウケイ</t>
    </rPh>
    <phoneticPr fontId="2"/>
  </si>
  <si>
    <t>平成31・令和元年度（2019年度）</t>
    <rPh sb="0" eb="2">
      <t>ヘイセイ</t>
    </rPh>
    <rPh sb="5" eb="7">
      <t>レイワ</t>
    </rPh>
    <rPh sb="7" eb="8">
      <t>ガン</t>
    </rPh>
    <rPh sb="8" eb="10">
      <t>ネンド</t>
    </rPh>
    <rPh sb="15" eb="17">
      <t>ネンド</t>
    </rPh>
    <phoneticPr fontId="2"/>
  </si>
  <si>
    <t>開館状況</t>
    <rPh sb="0" eb="1">
      <t>カイ</t>
    </rPh>
    <rPh sb="1" eb="2">
      <t>カン</t>
    </rPh>
    <rPh sb="2" eb="3">
      <t>ジョウ</t>
    </rPh>
    <rPh sb="3" eb="4">
      <t>キョウ</t>
    </rPh>
    <phoneticPr fontId="2"/>
  </si>
  <si>
    <t>開館日数</t>
    <rPh sb="0" eb="2">
      <t>カイカン</t>
    </rPh>
    <rPh sb="2" eb="3">
      <t>ヒ</t>
    </rPh>
    <rPh sb="3" eb="4">
      <t>スウ</t>
    </rPh>
    <phoneticPr fontId="2"/>
  </si>
  <si>
    <t>289日</t>
    <rPh sb="3" eb="4">
      <t>ヒ</t>
    </rPh>
    <phoneticPr fontId="2"/>
  </si>
  <si>
    <t>開館時間</t>
    <rPh sb="0" eb="2">
      <t>カイカン</t>
    </rPh>
    <rPh sb="2" eb="4">
      <t>ジカン</t>
    </rPh>
    <phoneticPr fontId="2"/>
  </si>
  <si>
    <t>2,717時間</t>
    <rPh sb="5" eb="7">
      <t>ジカン</t>
    </rPh>
    <phoneticPr fontId="2"/>
  </si>
  <si>
    <t>登録等</t>
    <rPh sb="0" eb="2">
      <t>トウロク</t>
    </rPh>
    <rPh sb="2" eb="3">
      <t>トウ</t>
    </rPh>
    <phoneticPr fontId="2"/>
  </si>
  <si>
    <t>常住人口（R2.4.1現在）</t>
    <rPh sb="0" eb="2">
      <t>ジョウジュウ</t>
    </rPh>
    <rPh sb="2" eb="4">
      <t>ジンコウ</t>
    </rPh>
    <rPh sb="11" eb="13">
      <t>ゲンザイ</t>
    </rPh>
    <phoneticPr fontId="2"/>
  </si>
  <si>
    <t>238,014人</t>
    <rPh sb="7" eb="8">
      <t>ニン</t>
    </rPh>
    <phoneticPr fontId="2"/>
  </si>
  <si>
    <t>入館者数（一日当たりの入館者数）</t>
    <rPh sb="0" eb="3">
      <t>ニュウカンシャ</t>
    </rPh>
    <rPh sb="3" eb="4">
      <t>スウ</t>
    </rPh>
    <rPh sb="5" eb="7">
      <t>イチニチ</t>
    </rPh>
    <rPh sb="7" eb="8">
      <t>ア</t>
    </rPh>
    <rPh sb="11" eb="14">
      <t>ニュウカンシャ</t>
    </rPh>
    <rPh sb="14" eb="15">
      <t>スウ</t>
    </rPh>
    <phoneticPr fontId="2"/>
  </si>
  <si>
    <t>559,798人(1,937人)</t>
    <rPh sb="7" eb="8">
      <t>ニン</t>
    </rPh>
    <rPh sb="14" eb="15">
      <t>ニン</t>
    </rPh>
    <phoneticPr fontId="2"/>
  </si>
  <si>
    <t>登録者数</t>
    <rPh sb="0" eb="2">
      <t>トウロク</t>
    </rPh>
    <rPh sb="2" eb="3">
      <t>モノ</t>
    </rPh>
    <rPh sb="3" eb="4">
      <t>スウ</t>
    </rPh>
    <phoneticPr fontId="2"/>
  </si>
  <si>
    <t>44,168人</t>
    <rPh sb="6" eb="7">
      <t>ニン</t>
    </rPh>
    <phoneticPr fontId="2"/>
  </si>
  <si>
    <t>うち市外居住者数</t>
    <rPh sb="2" eb="4">
      <t>シガイ</t>
    </rPh>
    <rPh sb="4" eb="6">
      <t>キョジュウ</t>
    </rPh>
    <rPh sb="6" eb="7">
      <t>モノ</t>
    </rPh>
    <rPh sb="7" eb="8">
      <t>スウ</t>
    </rPh>
    <phoneticPr fontId="2"/>
  </si>
  <si>
    <t>1,462人</t>
    <rPh sb="5" eb="6">
      <t>ニン</t>
    </rPh>
    <phoneticPr fontId="2"/>
  </si>
  <si>
    <t>蔵　書</t>
    <rPh sb="0" eb="1">
      <t>クラ</t>
    </rPh>
    <rPh sb="2" eb="3">
      <t>ショ</t>
    </rPh>
    <phoneticPr fontId="2"/>
  </si>
  <si>
    <t>図書資料冊数</t>
    <rPh sb="0" eb="2">
      <t>トショ</t>
    </rPh>
    <rPh sb="2" eb="4">
      <t>シリョウ</t>
    </rPh>
    <rPh sb="4" eb="5">
      <t>サツ</t>
    </rPh>
    <rPh sb="5" eb="6">
      <t>スウ</t>
    </rPh>
    <phoneticPr fontId="2"/>
  </si>
  <si>
    <t>292,208冊</t>
    <rPh sb="7" eb="8">
      <t>サツ</t>
    </rPh>
    <phoneticPr fontId="2"/>
  </si>
  <si>
    <t>うち開架図書数</t>
    <rPh sb="2" eb="4">
      <t>カイカ</t>
    </rPh>
    <rPh sb="4" eb="6">
      <t>トショ</t>
    </rPh>
    <rPh sb="6" eb="7">
      <t>スウ</t>
    </rPh>
    <phoneticPr fontId="2"/>
  </si>
  <si>
    <t>160,326冊</t>
    <rPh sb="7" eb="8">
      <t>サツ</t>
    </rPh>
    <phoneticPr fontId="2"/>
  </si>
  <si>
    <t>うち自動車図書館</t>
    <rPh sb="2" eb="5">
      <t>ジドウシャ</t>
    </rPh>
    <rPh sb="5" eb="8">
      <t>ト</t>
    </rPh>
    <phoneticPr fontId="2"/>
  </si>
  <si>
    <t>41,704冊</t>
    <rPh sb="6" eb="7">
      <t>サツ</t>
    </rPh>
    <phoneticPr fontId="2"/>
  </si>
  <si>
    <t>視聴覚資料数（CD・DVD・ﾋﾞﾃﾞｵ等）</t>
    <rPh sb="0" eb="3">
      <t>シチョウカク</t>
    </rPh>
    <rPh sb="3" eb="5">
      <t>シリョウ</t>
    </rPh>
    <rPh sb="5" eb="6">
      <t>スウ</t>
    </rPh>
    <rPh sb="19" eb="20">
      <t>ナド</t>
    </rPh>
    <phoneticPr fontId="2"/>
  </si>
  <si>
    <t>13,704点</t>
    <rPh sb="6" eb="7">
      <t>テン</t>
    </rPh>
    <phoneticPr fontId="2"/>
  </si>
  <si>
    <t>雑誌数</t>
    <rPh sb="0" eb="2">
      <t>ザッシ</t>
    </rPh>
    <rPh sb="2" eb="3">
      <t>スウ</t>
    </rPh>
    <phoneticPr fontId="2"/>
  </si>
  <si>
    <t>10,558冊(213種)</t>
    <rPh sb="6" eb="7">
      <t>サツ</t>
    </rPh>
    <rPh sb="11" eb="12">
      <t>シュ</t>
    </rPh>
    <phoneticPr fontId="2"/>
  </si>
  <si>
    <t>新聞数</t>
    <rPh sb="0" eb="2">
      <t>シンブン</t>
    </rPh>
    <rPh sb="2" eb="3">
      <t>カズ</t>
    </rPh>
    <phoneticPr fontId="2"/>
  </si>
  <si>
    <t>31紙</t>
    <rPh sb="2" eb="3">
      <t>カミ</t>
    </rPh>
    <phoneticPr fontId="2"/>
  </si>
  <si>
    <t>団　体</t>
    <rPh sb="0" eb="1">
      <t>ダン</t>
    </rPh>
    <rPh sb="2" eb="3">
      <t>カラダ</t>
    </rPh>
    <phoneticPr fontId="2"/>
  </si>
  <si>
    <t>団体登録</t>
    <rPh sb="0" eb="2">
      <t>ダンタイ</t>
    </rPh>
    <rPh sb="2" eb="4">
      <t>トウロク</t>
    </rPh>
    <phoneticPr fontId="2"/>
  </si>
  <si>
    <t>121 団体</t>
    <rPh sb="4" eb="5">
      <t>ダン</t>
    </rPh>
    <rPh sb="5" eb="6">
      <t>タイ</t>
    </rPh>
    <phoneticPr fontId="2"/>
  </si>
  <si>
    <t>団体利用</t>
    <rPh sb="0" eb="2">
      <t>ダンタイ</t>
    </rPh>
    <rPh sb="2" eb="4">
      <t>リヨウ</t>
    </rPh>
    <phoneticPr fontId="2"/>
  </si>
  <si>
    <t>248 団体</t>
    <rPh sb="4" eb="6">
      <t>ダンタイ</t>
    </rPh>
    <phoneticPr fontId="2"/>
  </si>
  <si>
    <t>団体貸出冊数</t>
    <rPh sb="0" eb="2">
      <t>ダンタイ</t>
    </rPh>
    <rPh sb="2" eb="4">
      <t>カシダ</t>
    </rPh>
    <rPh sb="4" eb="5">
      <t>フミ</t>
    </rPh>
    <rPh sb="5" eb="6">
      <t>スウ</t>
    </rPh>
    <phoneticPr fontId="2"/>
  </si>
  <si>
    <t>10,601 冊</t>
    <rPh sb="7" eb="8">
      <t>サツ</t>
    </rPh>
    <phoneticPr fontId="2"/>
  </si>
  <si>
    <t>個　人
貸　出</t>
    <rPh sb="0" eb="1">
      <t>コ</t>
    </rPh>
    <rPh sb="2" eb="3">
      <t>ヒト</t>
    </rPh>
    <rPh sb="5" eb="6">
      <t>カシ</t>
    </rPh>
    <rPh sb="7" eb="8">
      <t>デ</t>
    </rPh>
    <phoneticPr fontId="2"/>
  </si>
  <si>
    <t>貸出者数（うち児童数）</t>
    <rPh sb="0" eb="2">
      <t>カシダ</t>
    </rPh>
    <rPh sb="2" eb="3">
      <t>モノ</t>
    </rPh>
    <rPh sb="3" eb="4">
      <t>スウ</t>
    </rPh>
    <rPh sb="7" eb="9">
      <t>ジドウ</t>
    </rPh>
    <rPh sb="9" eb="10">
      <t>スウ</t>
    </rPh>
    <phoneticPr fontId="2"/>
  </si>
  <si>
    <t>243,138人(53,346人)</t>
    <rPh sb="7" eb="8">
      <t>ニン</t>
    </rPh>
    <rPh sb="15" eb="16">
      <t>ニン</t>
    </rPh>
    <phoneticPr fontId="2"/>
  </si>
  <si>
    <t>一日当たり貸出者数</t>
    <rPh sb="0" eb="2">
      <t>イチニチ</t>
    </rPh>
    <rPh sb="2" eb="3">
      <t>ア</t>
    </rPh>
    <rPh sb="5" eb="7">
      <t>カシダ</t>
    </rPh>
    <rPh sb="7" eb="8">
      <t>モノ</t>
    </rPh>
    <rPh sb="8" eb="9">
      <t>スウ</t>
    </rPh>
    <phoneticPr fontId="2"/>
  </si>
  <si>
    <t>841.3人</t>
    <rPh sb="5" eb="6">
      <t>ニン</t>
    </rPh>
    <phoneticPr fontId="2"/>
  </si>
  <si>
    <t>貸出総数</t>
    <rPh sb="0" eb="2">
      <t>カシダ</t>
    </rPh>
    <rPh sb="2" eb="4">
      <t>ソウスウ</t>
    </rPh>
    <phoneticPr fontId="2"/>
  </si>
  <si>
    <t>1,020,807冊(点)</t>
    <rPh sb="9" eb="10">
      <t>サツ</t>
    </rPh>
    <rPh sb="11" eb="12">
      <t>テン</t>
    </rPh>
    <phoneticPr fontId="2"/>
  </si>
  <si>
    <t>利用者一人当たりの貸出数</t>
    <rPh sb="0" eb="3">
      <t>リヨウシャ</t>
    </rPh>
    <rPh sb="3" eb="5">
      <t>ヒトリ</t>
    </rPh>
    <rPh sb="5" eb="6">
      <t>ア</t>
    </rPh>
    <rPh sb="9" eb="11">
      <t>カシダ</t>
    </rPh>
    <rPh sb="11" eb="12">
      <t>スウ</t>
    </rPh>
    <phoneticPr fontId="2"/>
  </si>
  <si>
    <t>　4.20冊(点)</t>
    <rPh sb="5" eb="6">
      <t>サツ</t>
    </rPh>
    <rPh sb="7" eb="8">
      <t>テン</t>
    </rPh>
    <phoneticPr fontId="2"/>
  </si>
  <si>
    <t>視聴覚機器利用者数</t>
    <rPh sb="0" eb="3">
      <t>シチョウカク</t>
    </rPh>
    <rPh sb="3" eb="5">
      <t>キキ</t>
    </rPh>
    <rPh sb="5" eb="8">
      <t>リヨウシャ</t>
    </rPh>
    <rPh sb="8" eb="9">
      <t>スウ</t>
    </rPh>
    <phoneticPr fontId="2"/>
  </si>
  <si>
    <t>2,301 人</t>
    <rPh sb="6" eb="7">
      <t>ニン</t>
    </rPh>
    <phoneticPr fontId="2"/>
  </si>
  <si>
    <t>受　入</t>
    <rPh sb="0" eb="1">
      <t>ウケ</t>
    </rPh>
    <rPh sb="2" eb="3">
      <t>イ</t>
    </rPh>
    <phoneticPr fontId="2"/>
  </si>
  <si>
    <t>年間資料購入総額（元年度決算額）</t>
    <rPh sb="0" eb="2">
      <t>ネンカン</t>
    </rPh>
    <rPh sb="2" eb="4">
      <t>シリョウ</t>
    </rPh>
    <rPh sb="4" eb="6">
      <t>コウニュウ</t>
    </rPh>
    <rPh sb="6" eb="8">
      <t>ソウガク</t>
    </rPh>
    <rPh sb="9" eb="10">
      <t>ゲン</t>
    </rPh>
    <rPh sb="10" eb="12">
      <t>ネンド</t>
    </rPh>
    <rPh sb="12" eb="15">
      <t>ケッサンガク</t>
    </rPh>
    <phoneticPr fontId="2"/>
  </si>
  <si>
    <t>36,102千円</t>
    <rPh sb="6" eb="7">
      <t>セン</t>
    </rPh>
    <rPh sb="7" eb="8">
      <t>エン</t>
    </rPh>
    <phoneticPr fontId="2"/>
  </si>
  <si>
    <t>内訳　①図書資料</t>
    <rPh sb="0" eb="2">
      <t>ウチワケ</t>
    </rPh>
    <rPh sb="4" eb="6">
      <t>トショ</t>
    </rPh>
    <rPh sb="6" eb="8">
      <t>シリョウ</t>
    </rPh>
    <phoneticPr fontId="2"/>
  </si>
  <si>
    <t>29,523千円</t>
    <rPh sb="6" eb="7">
      <t>セン</t>
    </rPh>
    <rPh sb="7" eb="8">
      <t>エン</t>
    </rPh>
    <phoneticPr fontId="2"/>
  </si>
  <si>
    <t>　　　②視聴覚資料</t>
    <rPh sb="4" eb="7">
      <t>シチョウカク</t>
    </rPh>
    <rPh sb="7" eb="9">
      <t>シリョウ</t>
    </rPh>
    <phoneticPr fontId="2"/>
  </si>
  <si>
    <t>3,476千円</t>
    <rPh sb="5" eb="6">
      <t>セン</t>
    </rPh>
    <rPh sb="6" eb="7">
      <t>エン</t>
    </rPh>
    <phoneticPr fontId="2"/>
  </si>
  <si>
    <t>　　　③雑誌</t>
    <rPh sb="4" eb="6">
      <t>ザッシ</t>
    </rPh>
    <phoneticPr fontId="2"/>
  </si>
  <si>
    <t>2,152千円</t>
    <rPh sb="5" eb="6">
      <t>セン</t>
    </rPh>
    <rPh sb="6" eb="7">
      <t>エン</t>
    </rPh>
    <phoneticPr fontId="2"/>
  </si>
  <si>
    <t>　　　④新聞</t>
    <rPh sb="4" eb="6">
      <t>シンブン</t>
    </rPh>
    <phoneticPr fontId="2"/>
  </si>
  <si>
    <t>951千円</t>
    <rPh sb="3" eb="4">
      <t>セン</t>
    </rPh>
    <rPh sb="4" eb="5">
      <t>エン</t>
    </rPh>
    <phoneticPr fontId="2"/>
  </si>
  <si>
    <t>受入資料総数（雑誌を除く）</t>
    <rPh sb="0" eb="2">
      <t>ウケイレ</t>
    </rPh>
    <rPh sb="2" eb="4">
      <t>シリョウ</t>
    </rPh>
    <rPh sb="4" eb="6">
      <t>ソウスウ</t>
    </rPh>
    <rPh sb="7" eb="9">
      <t>ザッシ</t>
    </rPh>
    <rPh sb="10" eb="11">
      <t>ノゾ</t>
    </rPh>
    <phoneticPr fontId="2"/>
  </si>
  <si>
    <t>18,502冊(点)</t>
    <rPh sb="6" eb="7">
      <t>サツ</t>
    </rPh>
    <rPh sb="8" eb="9">
      <t>テン</t>
    </rPh>
    <phoneticPr fontId="2"/>
  </si>
  <si>
    <t>内訳　①購入図書</t>
    <rPh sb="0" eb="2">
      <t>ウチワケ</t>
    </rPh>
    <rPh sb="4" eb="6">
      <t>コウニュウ</t>
    </rPh>
    <rPh sb="6" eb="8">
      <t>トショ</t>
    </rPh>
    <phoneticPr fontId="2"/>
  </si>
  <si>
    <t>17,489冊</t>
    <rPh sb="6" eb="7">
      <t>サツ</t>
    </rPh>
    <phoneticPr fontId="2"/>
  </si>
  <si>
    <t>　　  ②購入視聴覚</t>
    <rPh sb="5" eb="7">
      <t>コウニュウ</t>
    </rPh>
    <rPh sb="7" eb="10">
      <t>シチョウカク</t>
    </rPh>
    <phoneticPr fontId="2"/>
  </si>
  <si>
    <t>410 点</t>
    <rPh sb="4" eb="5">
      <t>テン</t>
    </rPh>
    <phoneticPr fontId="2"/>
  </si>
  <si>
    <t>　　　③寄贈他</t>
    <rPh sb="4" eb="6">
      <t>キゾウ</t>
    </rPh>
    <rPh sb="6" eb="7">
      <t>ホカ</t>
    </rPh>
    <phoneticPr fontId="2"/>
  </si>
  <si>
    <t>603 冊(点)</t>
    <rPh sb="4" eb="5">
      <t>サツ</t>
    </rPh>
    <rPh sb="6" eb="7">
      <t>テン</t>
    </rPh>
    <phoneticPr fontId="2"/>
  </si>
  <si>
    <t>除　籍</t>
    <rPh sb="0" eb="1">
      <t>ジョ</t>
    </rPh>
    <rPh sb="2" eb="3">
      <t>セキ</t>
    </rPh>
    <phoneticPr fontId="2"/>
  </si>
  <si>
    <t>年間除籍資料数(雑誌を除いた除籍数）</t>
    <rPh sb="0" eb="2">
      <t>ネンカン</t>
    </rPh>
    <rPh sb="2" eb="4">
      <t>ジョセキ</t>
    </rPh>
    <rPh sb="4" eb="6">
      <t>シリョウ</t>
    </rPh>
    <rPh sb="6" eb="7">
      <t>スウ</t>
    </rPh>
    <rPh sb="8" eb="10">
      <t>ザッシ</t>
    </rPh>
    <rPh sb="11" eb="12">
      <t>ジョ</t>
    </rPh>
    <rPh sb="14" eb="16">
      <t>ジョセキ</t>
    </rPh>
    <rPh sb="16" eb="17">
      <t>スウ</t>
    </rPh>
    <phoneticPr fontId="2"/>
  </si>
  <si>
    <t>14,956 (12,202) 点</t>
    <rPh sb="16" eb="17">
      <t>テン</t>
    </rPh>
    <phoneticPr fontId="2"/>
  </si>
  <si>
    <t>注釈</t>
    <rPh sb="0" eb="2">
      <t>チュウシャク</t>
    </rPh>
    <phoneticPr fontId="2"/>
  </si>
  <si>
    <t>１．蔵書とは，図書資料、視聴覚資料（CD・DVD等）、雑誌及び新聞などを指す。</t>
    <rPh sb="2" eb="4">
      <t>ゾウショ</t>
    </rPh>
    <rPh sb="7" eb="9">
      <t>トショ</t>
    </rPh>
    <rPh sb="9" eb="11">
      <t>シリョウ</t>
    </rPh>
    <rPh sb="12" eb="15">
      <t>シチョウカク</t>
    </rPh>
    <rPh sb="15" eb="17">
      <t>シリョウ</t>
    </rPh>
    <rPh sb="24" eb="25">
      <t>ナド</t>
    </rPh>
    <rPh sb="27" eb="29">
      <t>ザッシ</t>
    </rPh>
    <rPh sb="29" eb="30">
      <t>オヨ</t>
    </rPh>
    <rPh sb="31" eb="33">
      <t>シンブン</t>
    </rPh>
    <rPh sb="36" eb="37">
      <t>サ</t>
    </rPh>
    <phoneticPr fontId="2"/>
  </si>
  <si>
    <t>２．貸出者数及び貸出資料総数には、自動車図書館の利用者も含む。</t>
    <rPh sb="2" eb="4">
      <t>カシダ</t>
    </rPh>
    <rPh sb="4" eb="5">
      <t>モノ</t>
    </rPh>
    <rPh sb="5" eb="6">
      <t>スウ</t>
    </rPh>
    <rPh sb="6" eb="7">
      <t>オヨ</t>
    </rPh>
    <rPh sb="8" eb="10">
      <t>カシダ</t>
    </rPh>
    <rPh sb="10" eb="12">
      <t>シリョウ</t>
    </rPh>
    <rPh sb="12" eb="13">
      <t>ソウ</t>
    </rPh>
    <rPh sb="13" eb="14">
      <t>スウ</t>
    </rPh>
    <rPh sb="17" eb="20">
      <t>ジドウシャ</t>
    </rPh>
    <rPh sb="20" eb="23">
      <t>ト</t>
    </rPh>
    <rPh sb="24" eb="27">
      <t>リヨウシャ</t>
    </rPh>
    <rPh sb="28" eb="29">
      <t>フク</t>
    </rPh>
    <phoneticPr fontId="2"/>
  </si>
  <si>
    <t>３．４各交流センター図書室のデータは含まない。</t>
    <rPh sb="3" eb="4">
      <t>カク</t>
    </rPh>
    <rPh sb="4" eb="6">
      <t>コウリュウ</t>
    </rPh>
    <rPh sb="10" eb="13">
      <t>トショシツ</t>
    </rPh>
    <rPh sb="18" eb="19">
      <t>フク</t>
    </rPh>
    <phoneticPr fontId="2"/>
  </si>
  <si>
    <t>① 月別統計（中央のみ）</t>
    <rPh sb="2" eb="4">
      <t>ツキベツ</t>
    </rPh>
    <rPh sb="4" eb="6">
      <t>トウケイ</t>
    </rPh>
    <rPh sb="7" eb="9">
      <t>チュウオウ</t>
    </rPh>
    <phoneticPr fontId="10"/>
  </si>
  <si>
    <t>② 有効登録人数</t>
    <rPh sb="2" eb="4">
      <t>ユウコウ</t>
    </rPh>
    <rPh sb="4" eb="6">
      <t>トウロク</t>
    </rPh>
    <rPh sb="6" eb="8">
      <t>ニンズウ</t>
    </rPh>
    <phoneticPr fontId="10"/>
  </si>
  <si>
    <t>開館日数</t>
  </si>
  <si>
    <t>入館者数</t>
    <rPh sb="0" eb="3">
      <t>ニュウカンシャ</t>
    </rPh>
    <rPh sb="3" eb="4">
      <t>スウ</t>
    </rPh>
    <phoneticPr fontId="10"/>
  </si>
  <si>
    <t>貸出人数       （団体含む）</t>
    <rPh sb="0" eb="2">
      <t>カシダシ</t>
    </rPh>
    <rPh sb="12" eb="14">
      <t>ダンタイ</t>
    </rPh>
    <rPh sb="14" eb="15">
      <t>フク</t>
    </rPh>
    <phoneticPr fontId="10"/>
  </si>
  <si>
    <t>貸出冊数            （団体含む）</t>
    <rPh sb="0" eb="2">
      <t>カシダシ</t>
    </rPh>
    <rPh sb="17" eb="19">
      <t>ダンタイ</t>
    </rPh>
    <rPh sb="19" eb="20">
      <t>フク</t>
    </rPh>
    <phoneticPr fontId="10"/>
  </si>
  <si>
    <t>予約・リクエスト件数</t>
    <rPh sb="8" eb="10">
      <t>ケンスウ</t>
    </rPh>
    <phoneticPr fontId="10"/>
  </si>
  <si>
    <t>視聴覚  機器利用　　人数</t>
    <rPh sb="0" eb="3">
      <t>シチョウカク</t>
    </rPh>
    <rPh sb="5" eb="7">
      <t>キキ</t>
    </rPh>
    <rPh sb="7" eb="9">
      <t>リヨウ</t>
    </rPh>
    <rPh sb="11" eb="13">
      <t>ニンズウ</t>
    </rPh>
    <phoneticPr fontId="10"/>
  </si>
  <si>
    <t>年　　齢</t>
    <phoneticPr fontId="10"/>
  </si>
  <si>
    <t>登録人数</t>
  </si>
  <si>
    <t>比率（％）</t>
  </si>
  <si>
    <t xml:space="preserve">  ４月</t>
    <rPh sb="3" eb="4">
      <t>ガツ</t>
    </rPh>
    <phoneticPr fontId="10"/>
  </si>
  <si>
    <t>０～６</t>
    <phoneticPr fontId="10"/>
  </si>
  <si>
    <t xml:space="preserve">  ５月</t>
    <rPh sb="3" eb="4">
      <t>ガツ</t>
    </rPh>
    <phoneticPr fontId="10"/>
  </si>
  <si>
    <t>７～１２</t>
  </si>
  <si>
    <t xml:space="preserve">  ６月</t>
    <rPh sb="3" eb="4">
      <t>ガツ</t>
    </rPh>
    <phoneticPr fontId="10"/>
  </si>
  <si>
    <t>児童小計</t>
    <rPh sb="0" eb="2">
      <t>ジドウ</t>
    </rPh>
    <rPh sb="2" eb="3">
      <t>ショウ</t>
    </rPh>
    <rPh sb="3" eb="4">
      <t>ケイ</t>
    </rPh>
    <phoneticPr fontId="10"/>
  </si>
  <si>
    <t xml:space="preserve">  ７月</t>
    <rPh sb="3" eb="4">
      <t>ガツ</t>
    </rPh>
    <phoneticPr fontId="10"/>
  </si>
  <si>
    <t>１３～１５</t>
  </si>
  <si>
    <t xml:space="preserve">  ８月</t>
    <rPh sb="3" eb="4">
      <t>ガツ</t>
    </rPh>
    <phoneticPr fontId="10"/>
  </si>
  <si>
    <t>１６～１８</t>
  </si>
  <si>
    <t xml:space="preserve">  ９月</t>
    <rPh sb="3" eb="4">
      <t>ガツ</t>
    </rPh>
    <phoneticPr fontId="10"/>
  </si>
  <si>
    <t>１９～２２</t>
  </si>
  <si>
    <t>１０月</t>
    <rPh sb="2" eb="3">
      <t>ガツ</t>
    </rPh>
    <phoneticPr fontId="10"/>
  </si>
  <si>
    <t>２３～２９</t>
    <phoneticPr fontId="10"/>
  </si>
  <si>
    <t>１１月</t>
    <rPh sb="2" eb="3">
      <t>ガツ</t>
    </rPh>
    <phoneticPr fontId="10"/>
  </si>
  <si>
    <t>３０～３９</t>
  </si>
  <si>
    <t>１２月</t>
    <rPh sb="2" eb="3">
      <t>ガツ</t>
    </rPh>
    <phoneticPr fontId="10"/>
  </si>
  <si>
    <t>４０～４９</t>
  </si>
  <si>
    <t xml:space="preserve">  １月</t>
    <rPh sb="3" eb="4">
      <t>ガツ</t>
    </rPh>
    <phoneticPr fontId="10"/>
  </si>
  <si>
    <t>５０～５９</t>
  </si>
  <si>
    <t xml:space="preserve">  ２月</t>
    <rPh sb="3" eb="4">
      <t>ガツ</t>
    </rPh>
    <phoneticPr fontId="10"/>
  </si>
  <si>
    <t>６０～</t>
  </si>
  <si>
    <t xml:space="preserve">  ３月</t>
    <rPh sb="3" eb="4">
      <t>ガツ</t>
    </rPh>
    <phoneticPr fontId="10"/>
  </si>
  <si>
    <t>一般小計</t>
    <rPh sb="0" eb="2">
      <t>イッパン</t>
    </rPh>
    <rPh sb="2" eb="4">
      <t>ショウケイ</t>
    </rPh>
    <phoneticPr fontId="10"/>
  </si>
  <si>
    <t>合 計</t>
    <phoneticPr fontId="10"/>
  </si>
  <si>
    <t>個人計</t>
    <rPh sb="0" eb="2">
      <t>コジン</t>
    </rPh>
    <rPh sb="2" eb="3">
      <t>ケイ</t>
    </rPh>
    <phoneticPr fontId="10"/>
  </si>
  <si>
    <t>日平均</t>
  </si>
  <si>
    <t>団体等計</t>
    <rPh sb="2" eb="3">
      <t>ナド</t>
    </rPh>
    <rPh sb="3" eb="4">
      <t>ケイ</t>
    </rPh>
    <phoneticPr fontId="10"/>
  </si>
  <si>
    <t>月平均</t>
  </si>
  <si>
    <t>総計</t>
    <rPh sb="0" eb="2">
      <t>ソウケイ</t>
    </rPh>
    <phoneticPr fontId="10"/>
  </si>
  <si>
    <t>③ 貸出人数</t>
    <rPh sb="2" eb="4">
      <t>カシダシ</t>
    </rPh>
    <rPh sb="4" eb="6">
      <t>ニンズウ</t>
    </rPh>
    <phoneticPr fontId="10"/>
  </si>
  <si>
    <t>年  齢</t>
    <rPh sb="0" eb="4">
      <t>ネンレイ</t>
    </rPh>
    <phoneticPr fontId="10"/>
  </si>
  <si>
    <t xml:space="preserve">中  央  </t>
    <phoneticPr fontId="10"/>
  </si>
  <si>
    <t>自動車</t>
    <phoneticPr fontId="10"/>
  </si>
  <si>
    <t>谷田部</t>
    <phoneticPr fontId="10"/>
  </si>
  <si>
    <t>筑  波</t>
    <phoneticPr fontId="10"/>
  </si>
  <si>
    <t>小野川</t>
    <phoneticPr fontId="10"/>
  </si>
  <si>
    <t>茎  崎</t>
    <phoneticPr fontId="10"/>
  </si>
  <si>
    <t>郵  送</t>
    <rPh sb="0" eb="1">
      <t>ユウ</t>
    </rPh>
    <rPh sb="3" eb="4">
      <t>ソウ</t>
    </rPh>
    <phoneticPr fontId="10"/>
  </si>
  <si>
    <t>合  計</t>
    <rPh sb="0" eb="4">
      <t>ゴウケイ</t>
    </rPh>
    <phoneticPr fontId="10"/>
  </si>
  <si>
    <t>比率（％）</t>
    <rPh sb="0" eb="2">
      <t>ヒリツ</t>
    </rPh>
    <phoneticPr fontId="10"/>
  </si>
  <si>
    <t>０～６</t>
  </si>
  <si>
    <t>２３～２９</t>
    <phoneticPr fontId="10"/>
  </si>
  <si>
    <t>相互貸借</t>
    <rPh sb="0" eb="2">
      <t>ソウゴ</t>
    </rPh>
    <rPh sb="2" eb="4">
      <t>タイシャク</t>
    </rPh>
    <phoneticPr fontId="10"/>
  </si>
  <si>
    <t>団体計</t>
    <rPh sb="2" eb="3">
      <t>ケイ</t>
    </rPh>
    <phoneticPr fontId="10"/>
  </si>
  <si>
    <t>総  計</t>
    <rPh sb="0" eb="1">
      <t>フサ</t>
    </rPh>
    <rPh sb="3" eb="4">
      <t>ケイ</t>
    </rPh>
    <phoneticPr fontId="10"/>
  </si>
  <si>
    <t>比率(％)</t>
    <rPh sb="0" eb="2">
      <t>ヒリツ</t>
    </rPh>
    <phoneticPr fontId="10"/>
  </si>
  <si>
    <t>④ 蔵書冊数と受入冊数</t>
    <rPh sb="2" eb="4">
      <t>ゾウショ</t>
    </rPh>
    <rPh sb="4" eb="6">
      <t>サツスウ</t>
    </rPh>
    <rPh sb="7" eb="8">
      <t>ウ</t>
    </rPh>
    <rPh sb="8" eb="9">
      <t>イ</t>
    </rPh>
    <rPh sb="9" eb="11">
      <t>サツスウ</t>
    </rPh>
    <phoneticPr fontId="10"/>
  </si>
  <si>
    <t>資料区分</t>
    <rPh sb="0" eb="2">
      <t>シリョウ</t>
    </rPh>
    <rPh sb="2" eb="4">
      <t>クブン</t>
    </rPh>
    <phoneticPr fontId="10"/>
  </si>
  <si>
    <t>自動車</t>
    <phoneticPr fontId="10"/>
  </si>
  <si>
    <t>小野川</t>
    <phoneticPr fontId="10"/>
  </si>
  <si>
    <t>一般図書</t>
    <rPh sb="0" eb="4">
      <t>イッパントショ</t>
    </rPh>
    <phoneticPr fontId="10"/>
  </si>
  <si>
    <t>ヤ ン グ</t>
    <phoneticPr fontId="10"/>
  </si>
  <si>
    <t>児童図書</t>
    <rPh sb="0" eb="2">
      <t>ジドウ</t>
    </rPh>
    <rPh sb="2" eb="4">
      <t>トショ</t>
    </rPh>
    <phoneticPr fontId="10"/>
  </si>
  <si>
    <t>外国語一般</t>
    <rPh sb="0" eb="3">
      <t>ガイコクゴ</t>
    </rPh>
    <rPh sb="3" eb="5">
      <t>イッパン</t>
    </rPh>
    <phoneticPr fontId="10"/>
  </si>
  <si>
    <t>外国語児童</t>
    <rPh sb="0" eb="3">
      <t>ガイコクゴ</t>
    </rPh>
    <rPh sb="3" eb="5">
      <t>ジドウ</t>
    </rPh>
    <phoneticPr fontId="10"/>
  </si>
  <si>
    <t>視聴覚資料</t>
    <rPh sb="0" eb="3">
      <t>シチョウカク</t>
    </rPh>
    <rPh sb="3" eb="5">
      <t>シリョウ</t>
    </rPh>
    <phoneticPr fontId="10"/>
  </si>
  <si>
    <t>雑   誌</t>
    <rPh sb="0" eb="1">
      <t>ザツ</t>
    </rPh>
    <rPh sb="4" eb="5">
      <t>シ</t>
    </rPh>
    <phoneticPr fontId="10"/>
  </si>
  <si>
    <t>全資料合計</t>
    <rPh sb="0" eb="1">
      <t>ゼン</t>
    </rPh>
    <rPh sb="1" eb="3">
      <t>シリョウ</t>
    </rPh>
    <rPh sb="3" eb="5">
      <t>ゴウケイ</t>
    </rPh>
    <phoneticPr fontId="10"/>
  </si>
  <si>
    <t>谷田部</t>
    <phoneticPr fontId="10"/>
  </si>
  <si>
    <t>受入冊数合計</t>
    <rPh sb="0" eb="2">
      <t>ウケイレ</t>
    </rPh>
    <rPh sb="2" eb="4">
      <t>サツスウ</t>
    </rPh>
    <rPh sb="4" eb="6">
      <t>ゴウケイ</t>
    </rPh>
    <phoneticPr fontId="10"/>
  </si>
  <si>
    <t>※一般図書＝一般図書＋文庫＋参考図書＋郷土資料＋市政資料＋教科書の合計</t>
    <rPh sb="1" eb="5">
      <t>イッパントショ</t>
    </rPh>
    <rPh sb="6" eb="10">
      <t>イッパントショ</t>
    </rPh>
    <rPh sb="11" eb="13">
      <t>ブンコ</t>
    </rPh>
    <rPh sb="14" eb="18">
      <t>サンコウトショ</t>
    </rPh>
    <rPh sb="19" eb="21">
      <t>キョウドシ</t>
    </rPh>
    <rPh sb="21" eb="23">
      <t>シリョウ</t>
    </rPh>
    <rPh sb="24" eb="26">
      <t>シセイ</t>
    </rPh>
    <rPh sb="26" eb="28">
      <t>シリョウ</t>
    </rPh>
    <rPh sb="29" eb="32">
      <t>キョウカショ</t>
    </rPh>
    <rPh sb="33" eb="35">
      <t>ゴウケイ</t>
    </rPh>
    <phoneticPr fontId="10"/>
  </si>
  <si>
    <t>※児童図書＝児童図書＋絵本＋紙芝居の合計</t>
    <rPh sb="1" eb="3">
      <t>ジドウ</t>
    </rPh>
    <rPh sb="3" eb="5">
      <t>トショ</t>
    </rPh>
    <rPh sb="6" eb="8">
      <t>ジドウ</t>
    </rPh>
    <rPh sb="8" eb="10">
      <t>トショ</t>
    </rPh>
    <rPh sb="11" eb="13">
      <t>エホン</t>
    </rPh>
    <rPh sb="14" eb="17">
      <t>カミシバイ</t>
    </rPh>
    <rPh sb="18" eb="20">
      <t>ゴウケイ</t>
    </rPh>
    <phoneticPr fontId="10"/>
  </si>
  <si>
    <t>⑤ 資料区分別貸出冊数（館別）</t>
    <rPh sb="2" eb="4">
      <t>シリョウ</t>
    </rPh>
    <rPh sb="4" eb="6">
      <t>クブン</t>
    </rPh>
    <rPh sb="6" eb="7">
      <t>ベツ</t>
    </rPh>
    <rPh sb="7" eb="9">
      <t>カシダシ</t>
    </rPh>
    <rPh sb="9" eb="11">
      <t>サツスウ</t>
    </rPh>
    <rPh sb="12" eb="13">
      <t>カン</t>
    </rPh>
    <rPh sb="13" eb="14">
      <t>ベツ</t>
    </rPh>
    <phoneticPr fontId="10"/>
  </si>
  <si>
    <t>自動車</t>
    <rPh sb="0" eb="3">
      <t>ジドウシャ</t>
    </rPh>
    <phoneticPr fontId="10"/>
  </si>
  <si>
    <t>谷田部</t>
    <rPh sb="0" eb="3">
      <t>ヤタベ</t>
    </rPh>
    <phoneticPr fontId="10"/>
  </si>
  <si>
    <t>筑  波</t>
    <rPh sb="0" eb="4">
      <t>ツクバ</t>
    </rPh>
    <phoneticPr fontId="10"/>
  </si>
  <si>
    <t>小野川</t>
    <rPh sb="0" eb="3">
      <t>オノガワ</t>
    </rPh>
    <phoneticPr fontId="10"/>
  </si>
  <si>
    <t>茎  崎</t>
    <rPh sb="0" eb="4">
      <t>クキザキ</t>
    </rPh>
    <phoneticPr fontId="10"/>
  </si>
  <si>
    <t>文庫</t>
    <rPh sb="0" eb="2">
      <t>ブンコ</t>
    </rPh>
    <phoneticPr fontId="10"/>
  </si>
  <si>
    <t>ヤング</t>
    <phoneticPr fontId="10"/>
  </si>
  <si>
    <t>貸出</t>
    <rPh sb="0" eb="2">
      <t>カシダシ</t>
    </rPh>
    <phoneticPr fontId="10"/>
  </si>
  <si>
    <t>参考図書</t>
    <rPh sb="0" eb="4">
      <t>サンコウトショ</t>
    </rPh>
    <phoneticPr fontId="10"/>
  </si>
  <si>
    <t>地域資料</t>
    <rPh sb="0" eb="2">
      <t>チイキ</t>
    </rPh>
    <rPh sb="2" eb="4">
      <t>シリョウ</t>
    </rPh>
    <phoneticPr fontId="10"/>
  </si>
  <si>
    <t>市政資料</t>
    <rPh sb="0" eb="2">
      <t>シセイ</t>
    </rPh>
    <rPh sb="2" eb="4">
      <t>シリョウ</t>
    </rPh>
    <phoneticPr fontId="10"/>
  </si>
  <si>
    <t>教科書</t>
    <rPh sb="0" eb="3">
      <t>キョウカショ</t>
    </rPh>
    <phoneticPr fontId="10"/>
  </si>
  <si>
    <t>絵本</t>
    <rPh sb="0" eb="2">
      <t>エホン</t>
    </rPh>
    <phoneticPr fontId="10"/>
  </si>
  <si>
    <t>紙芝居</t>
    <rPh sb="0" eb="3">
      <t>カミシバイ</t>
    </rPh>
    <phoneticPr fontId="10"/>
  </si>
  <si>
    <t>雑誌</t>
    <rPh sb="0" eb="2">
      <t>ザッシ</t>
    </rPh>
    <phoneticPr fontId="10"/>
  </si>
  <si>
    <t>分類不明</t>
    <rPh sb="0" eb="2">
      <t>ブンルイ</t>
    </rPh>
    <rPh sb="2" eb="4">
      <t>フメイ</t>
    </rPh>
    <phoneticPr fontId="10"/>
  </si>
  <si>
    <t>計</t>
    <rPh sb="0" eb="1">
      <t>ケイ</t>
    </rPh>
    <phoneticPr fontId="10"/>
  </si>
  <si>
    <t>比 率（％）</t>
    <rPh sb="0" eb="1">
      <t>ヒ</t>
    </rPh>
    <rPh sb="2" eb="3">
      <t>リツ</t>
    </rPh>
    <phoneticPr fontId="10"/>
  </si>
  <si>
    <t>開館日数</t>
    <rPh sb="0" eb="2">
      <t>カイカン</t>
    </rPh>
    <rPh sb="2" eb="4">
      <t>ニッスウ</t>
    </rPh>
    <phoneticPr fontId="10"/>
  </si>
  <si>
    <t>一日平均</t>
    <rPh sb="0" eb="2">
      <t>イチニチ</t>
    </rPh>
    <rPh sb="2" eb="4">
      <t>ヘイキン</t>
    </rPh>
    <phoneticPr fontId="10"/>
  </si>
  <si>
    <t>うち団体貸出</t>
    <rPh sb="2" eb="4">
      <t>ダンタイ</t>
    </rPh>
    <rPh sb="4" eb="6">
      <t>カシダシ</t>
    </rPh>
    <phoneticPr fontId="10"/>
  </si>
  <si>
    <t>⑥ 貸出冊数（全館 ）</t>
    <rPh sb="2" eb="4">
      <t>カシダシ</t>
    </rPh>
    <rPh sb="4" eb="6">
      <t>サツスウ</t>
    </rPh>
    <rPh sb="7" eb="9">
      <t>ゼンカン</t>
    </rPh>
    <phoneticPr fontId="10"/>
  </si>
  <si>
    <t>⑦ 蔵書冊数（全館）</t>
    <rPh sb="2" eb="4">
      <t>ゾウショ</t>
    </rPh>
    <rPh sb="4" eb="6">
      <t>サツスウ</t>
    </rPh>
    <rPh sb="7" eb="9">
      <t>ゼンカン</t>
    </rPh>
    <phoneticPr fontId="10"/>
  </si>
  <si>
    <t xml:space="preserve"> 分  類</t>
    <rPh sb="1" eb="2">
      <t>ブン</t>
    </rPh>
    <rPh sb="4" eb="5">
      <t>タグイ</t>
    </rPh>
    <phoneticPr fontId="10"/>
  </si>
  <si>
    <t>冊  数</t>
    <rPh sb="0" eb="4">
      <t>サツスウ</t>
    </rPh>
    <phoneticPr fontId="10"/>
  </si>
  <si>
    <t>総記</t>
    <rPh sb="0" eb="2">
      <t>ソウキ</t>
    </rPh>
    <phoneticPr fontId="10"/>
  </si>
  <si>
    <t>哲学</t>
    <rPh sb="0" eb="2">
      <t>テツガク</t>
    </rPh>
    <phoneticPr fontId="10"/>
  </si>
  <si>
    <t>歴史</t>
    <rPh sb="0" eb="2">
      <t>レキシ</t>
    </rPh>
    <phoneticPr fontId="10"/>
  </si>
  <si>
    <t>社会</t>
    <rPh sb="0" eb="2">
      <t>シャカイ</t>
    </rPh>
    <phoneticPr fontId="10"/>
  </si>
  <si>
    <t>自然</t>
    <rPh sb="0" eb="2">
      <t>シゼン</t>
    </rPh>
    <phoneticPr fontId="10"/>
  </si>
  <si>
    <t>技術</t>
    <rPh sb="0" eb="2">
      <t>ギジュツ</t>
    </rPh>
    <phoneticPr fontId="10"/>
  </si>
  <si>
    <t>産業</t>
    <rPh sb="0" eb="2">
      <t>サンギョウ</t>
    </rPh>
    <phoneticPr fontId="10"/>
  </si>
  <si>
    <t>芸術</t>
    <rPh sb="0" eb="2">
      <t>ゲイジュツ</t>
    </rPh>
    <phoneticPr fontId="10"/>
  </si>
  <si>
    <t>言語</t>
    <rPh sb="0" eb="2">
      <t>ゲンゴ</t>
    </rPh>
    <phoneticPr fontId="10"/>
  </si>
  <si>
    <t>文学</t>
    <rPh sb="0" eb="2">
      <t>ブンガク</t>
    </rPh>
    <phoneticPr fontId="10"/>
  </si>
  <si>
    <t>Ｎ</t>
    <phoneticPr fontId="10"/>
  </si>
  <si>
    <t>小説</t>
    <rPh sb="0" eb="2">
      <t>ショウセツ</t>
    </rPh>
    <phoneticPr fontId="10"/>
  </si>
  <si>
    <t>Ｎ</t>
    <phoneticPr fontId="10"/>
  </si>
  <si>
    <t>Ｗ</t>
    <phoneticPr fontId="10"/>
  </si>
  <si>
    <t>大活字本</t>
    <rPh sb="0" eb="1">
      <t>ダイカツ</t>
    </rPh>
    <rPh sb="1" eb="3">
      <t>カツジ</t>
    </rPh>
    <rPh sb="3" eb="4">
      <t>ホン</t>
    </rPh>
    <phoneticPr fontId="10"/>
  </si>
  <si>
    <t>Ｗ</t>
    <phoneticPr fontId="10"/>
  </si>
  <si>
    <t>Ｔ</t>
    <phoneticPr fontId="10"/>
  </si>
  <si>
    <t>市政資料</t>
    <phoneticPr fontId="10"/>
  </si>
  <si>
    <t>市政資料</t>
    <phoneticPr fontId="10"/>
  </si>
  <si>
    <t>PC</t>
    <phoneticPr fontId="10"/>
  </si>
  <si>
    <t>コンピュータ</t>
    <phoneticPr fontId="10"/>
  </si>
  <si>
    <t>PC</t>
    <phoneticPr fontId="10"/>
  </si>
  <si>
    <t>コンピュータ</t>
    <phoneticPr fontId="10"/>
  </si>
  <si>
    <t>TB</t>
    <phoneticPr fontId="10"/>
  </si>
  <si>
    <t>TB</t>
    <phoneticPr fontId="10"/>
  </si>
  <si>
    <t>Ｅ</t>
    <phoneticPr fontId="10"/>
  </si>
  <si>
    <t>Ｅ</t>
    <phoneticPr fontId="10"/>
  </si>
  <si>
    <t>Ｃ</t>
    <phoneticPr fontId="10"/>
  </si>
  <si>
    <t>Ｃ</t>
    <phoneticPr fontId="10"/>
  </si>
  <si>
    <t>Ｍ</t>
    <phoneticPr fontId="10"/>
  </si>
  <si>
    <t>コミック</t>
    <phoneticPr fontId="10"/>
  </si>
  <si>
    <t>Ｍ</t>
    <phoneticPr fontId="10"/>
  </si>
  <si>
    <t>Ｓ</t>
    <phoneticPr fontId="10"/>
  </si>
  <si>
    <t>進路情報</t>
    <rPh sb="0" eb="2">
      <t>シンロ</t>
    </rPh>
    <rPh sb="2" eb="4">
      <t>ジョウホウ</t>
    </rPh>
    <phoneticPr fontId="10"/>
  </si>
  <si>
    <t>TE</t>
    <phoneticPr fontId="10"/>
  </si>
  <si>
    <t>点字</t>
    <rPh sb="0" eb="2">
      <t>テンジ</t>
    </rPh>
    <phoneticPr fontId="10"/>
  </si>
  <si>
    <t>Ｚ</t>
    <phoneticPr fontId="10"/>
  </si>
  <si>
    <t>雑誌</t>
    <phoneticPr fontId="10"/>
  </si>
  <si>
    <t>Ｚ</t>
    <phoneticPr fontId="10"/>
  </si>
  <si>
    <t>雑誌</t>
    <phoneticPr fontId="10"/>
  </si>
  <si>
    <t>Ａ</t>
    <phoneticPr fontId="10"/>
  </si>
  <si>
    <t>録音資料</t>
    <rPh sb="0" eb="2">
      <t>ロクオン</t>
    </rPh>
    <rPh sb="2" eb="4">
      <t>シリョウ</t>
    </rPh>
    <phoneticPr fontId="10"/>
  </si>
  <si>
    <t>Ａ</t>
    <phoneticPr fontId="10"/>
  </si>
  <si>
    <t>Ｖ</t>
    <phoneticPr fontId="10"/>
  </si>
  <si>
    <t>映像資料</t>
    <rPh sb="0" eb="2">
      <t>エイゾウ</t>
    </rPh>
    <rPh sb="2" eb="4">
      <t>シリョウ</t>
    </rPh>
    <phoneticPr fontId="10"/>
  </si>
  <si>
    <t>Ｖ</t>
    <phoneticPr fontId="10"/>
  </si>
  <si>
    <t>Ｘ</t>
    <phoneticPr fontId="10"/>
  </si>
  <si>
    <t>その他</t>
    <rPh sb="2" eb="3">
      <t>タ</t>
    </rPh>
    <phoneticPr fontId="10"/>
  </si>
  <si>
    <t>Ｘ</t>
    <phoneticPr fontId="10"/>
  </si>
  <si>
    <t>合    計</t>
    <rPh sb="0" eb="1">
      <t>ゴウ</t>
    </rPh>
    <rPh sb="5" eb="6">
      <t>ケイ</t>
    </rPh>
    <phoneticPr fontId="10"/>
  </si>
  <si>
    <t>合   計</t>
    <rPh sb="0" eb="1">
      <t>ゴウ</t>
    </rPh>
    <rPh sb="4" eb="5">
      <t>ケイ</t>
    </rPh>
    <phoneticPr fontId="10"/>
  </si>
  <si>
    <t>⑧ 予約リクエスト受付件数</t>
    <rPh sb="2" eb="4">
      <t>ヨヤク</t>
    </rPh>
    <rPh sb="9" eb="11">
      <t>ウケツケ</t>
    </rPh>
    <rPh sb="11" eb="13">
      <t>ケンスウ</t>
    </rPh>
    <phoneticPr fontId="10"/>
  </si>
  <si>
    <t>中  央</t>
    <rPh sb="0" eb="4">
      <t>チュウオウ</t>
    </rPh>
    <phoneticPr fontId="10"/>
  </si>
  <si>
    <t>郵 送</t>
    <rPh sb="0" eb="3">
      <t>ユウソウ</t>
    </rPh>
    <phoneticPr fontId="10"/>
  </si>
  <si>
    <t>合計</t>
    <rPh sb="0" eb="2">
      <t>ゴウケイ</t>
    </rPh>
    <phoneticPr fontId="10"/>
  </si>
  <si>
    <t>　　リクエスト内訳（中央分）</t>
    <rPh sb="7" eb="9">
      <t>ウチワケ</t>
    </rPh>
    <rPh sb="10" eb="12">
      <t>チュウオウ</t>
    </rPh>
    <rPh sb="12" eb="13">
      <t>ブン</t>
    </rPh>
    <phoneticPr fontId="10"/>
  </si>
  <si>
    <t>窓口のうち、図書室から中央へ購入依頼分</t>
    <rPh sb="0" eb="2">
      <t>マドグチ</t>
    </rPh>
    <rPh sb="6" eb="9">
      <t>トショシツ</t>
    </rPh>
    <rPh sb="11" eb="13">
      <t>チュウオウ</t>
    </rPh>
    <rPh sb="14" eb="16">
      <t>コウニュウ</t>
    </rPh>
    <rPh sb="16" eb="18">
      <t>イライ</t>
    </rPh>
    <rPh sb="18" eb="19">
      <t>ブン</t>
    </rPh>
    <phoneticPr fontId="10"/>
  </si>
  <si>
    <t>窓口</t>
    <rPh sb="0" eb="2">
      <t>マドグチ</t>
    </rPh>
    <phoneticPr fontId="10"/>
  </si>
  <si>
    <t>ネット</t>
    <phoneticPr fontId="10"/>
  </si>
  <si>
    <t>⑨ 相互貸借</t>
    <rPh sb="2" eb="4">
      <t>ソウゴ</t>
    </rPh>
    <rPh sb="4" eb="6">
      <t>タイシャク</t>
    </rPh>
    <phoneticPr fontId="10"/>
  </si>
  <si>
    <t>年    度</t>
    <rPh sb="0" eb="1">
      <t>トシ</t>
    </rPh>
    <rPh sb="5" eb="6">
      <t>タビ</t>
    </rPh>
    <phoneticPr fontId="10"/>
  </si>
  <si>
    <t>借受冊数</t>
    <rPh sb="0" eb="2">
      <t>カリウケ</t>
    </rPh>
    <rPh sb="2" eb="4">
      <t>サツスウ</t>
    </rPh>
    <phoneticPr fontId="10"/>
  </si>
  <si>
    <t>貸出冊数</t>
    <rPh sb="0" eb="2">
      <t>カシダシ</t>
    </rPh>
    <rPh sb="2" eb="4">
      <t>サツスウ</t>
    </rPh>
    <phoneticPr fontId="10"/>
  </si>
  <si>
    <t>平成２７年度</t>
    <rPh sb="0" eb="2">
      <t>ヘイセイ</t>
    </rPh>
    <rPh sb="4" eb="6">
      <t>ネンド</t>
    </rPh>
    <phoneticPr fontId="10"/>
  </si>
  <si>
    <t>平成２８年度</t>
    <rPh sb="0" eb="2">
      <t>ヘイセイ</t>
    </rPh>
    <rPh sb="4" eb="6">
      <t>ネンド</t>
    </rPh>
    <phoneticPr fontId="10"/>
  </si>
  <si>
    <t>平成２９年度</t>
    <rPh sb="0" eb="2">
      <t>ヘイセイ</t>
    </rPh>
    <rPh sb="4" eb="6">
      <t>ネンド</t>
    </rPh>
    <phoneticPr fontId="10"/>
  </si>
  <si>
    <t>平成３０年度</t>
    <rPh sb="0" eb="2">
      <t>ヘイセイ</t>
    </rPh>
    <rPh sb="4" eb="6">
      <t>ネンド</t>
    </rPh>
    <phoneticPr fontId="10"/>
  </si>
  <si>
    <t>令和元年度</t>
    <rPh sb="0" eb="1">
      <t>レイ</t>
    </rPh>
    <rPh sb="1" eb="2">
      <t>カズ</t>
    </rPh>
    <rPh sb="2" eb="3">
      <t>モト</t>
    </rPh>
    <rPh sb="3" eb="5">
      <t>ネンド</t>
    </rPh>
    <phoneticPr fontId="10"/>
  </si>
  <si>
    <t>⑩ その他利用</t>
    <rPh sb="4" eb="5">
      <t>タ</t>
    </rPh>
    <rPh sb="5" eb="7">
      <t>リヨウ</t>
    </rPh>
    <phoneticPr fontId="10"/>
  </si>
  <si>
    <t>視聴覚機器           利用人数</t>
    <rPh sb="0" eb="3">
      <t>シチョウカク</t>
    </rPh>
    <rPh sb="3" eb="5">
      <t>キキ</t>
    </rPh>
    <rPh sb="16" eb="18">
      <t>リヨウ</t>
    </rPh>
    <rPh sb="18" eb="20">
      <t>ニンズウ</t>
    </rPh>
    <phoneticPr fontId="10"/>
  </si>
  <si>
    <t>複     写                受付件数</t>
    <rPh sb="0" eb="1">
      <t>フク</t>
    </rPh>
    <rPh sb="6" eb="7">
      <t>シャ</t>
    </rPh>
    <rPh sb="23" eb="25">
      <t>ウケツケ</t>
    </rPh>
    <rPh sb="25" eb="27">
      <t>ケンスウ</t>
    </rPh>
    <phoneticPr fontId="10"/>
  </si>
  <si>
    <t>朗読テープ(H30～CD)   郵送本数</t>
    <rPh sb="0" eb="2">
      <t>ロウドク</t>
    </rPh>
    <rPh sb="16" eb="18">
      <t>ユウソウ</t>
    </rPh>
    <rPh sb="18" eb="19">
      <t>ボン</t>
    </rPh>
    <rPh sb="19" eb="20">
      <t>カズ</t>
    </rPh>
    <phoneticPr fontId="10"/>
  </si>
  <si>
    <t>調査相談     件    数</t>
    <rPh sb="0" eb="2">
      <t>チョウサ</t>
    </rPh>
    <rPh sb="2" eb="4">
      <t>ソウダン</t>
    </rPh>
    <rPh sb="9" eb="10">
      <t>ケン</t>
    </rPh>
    <rPh sb="14" eb="15">
      <t>カズ</t>
    </rPh>
    <phoneticPr fontId="10"/>
  </si>
  <si>
    <t>新聞情報室          利用件数</t>
    <rPh sb="0" eb="2">
      <t>シンブン</t>
    </rPh>
    <rPh sb="2" eb="4">
      <t>ジョウホウ</t>
    </rPh>
    <rPh sb="4" eb="5">
      <t>シツ</t>
    </rPh>
    <rPh sb="15" eb="17">
      <t>リヨウ</t>
    </rPh>
    <rPh sb="17" eb="19">
      <t>ケンスウ</t>
    </rPh>
    <phoneticPr fontId="10"/>
  </si>
  <si>
    <t>WebOPAC       検索件数</t>
    <rPh sb="14" eb="16">
      <t>ケンサク</t>
    </rPh>
    <rPh sb="16" eb="18">
      <t>ケンスウ</t>
    </rPh>
    <phoneticPr fontId="10"/>
  </si>
  <si>
    <t>⑩（続き）</t>
    <rPh sb="2" eb="3">
      <t>ツヅ</t>
    </rPh>
    <phoneticPr fontId="10"/>
  </si>
  <si>
    <t>駐車券
発行数</t>
    <rPh sb="0" eb="2">
      <t>チュウシャ</t>
    </rPh>
    <rPh sb="2" eb="3">
      <t>ケン</t>
    </rPh>
    <rPh sb="4" eb="6">
      <t>ハッコウ</t>
    </rPh>
    <rPh sb="6" eb="7">
      <t>スウ</t>
    </rPh>
    <phoneticPr fontId="10"/>
  </si>
  <si>
    <t>図書館
入館者数</t>
    <rPh sb="0" eb="3">
      <t>トショカン</t>
    </rPh>
    <rPh sb="4" eb="7">
      <t>ニュウカンシャ</t>
    </rPh>
    <rPh sb="7" eb="8">
      <t>スウ</t>
    </rPh>
    <phoneticPr fontId="10"/>
  </si>
  <si>
    <t>アルスホール
利用件数</t>
    <rPh sb="7" eb="9">
      <t>リヨウ</t>
    </rPh>
    <rPh sb="9" eb="11">
      <t>ケンスウ</t>
    </rPh>
    <phoneticPr fontId="10"/>
  </si>
  <si>
    <t>⑪ 経費（中央館のみ）</t>
    <rPh sb="2" eb="4">
      <t>ケイヒ</t>
    </rPh>
    <rPh sb="5" eb="7">
      <t>チュウオウ</t>
    </rPh>
    <rPh sb="7" eb="8">
      <t>カン</t>
    </rPh>
    <phoneticPr fontId="10"/>
  </si>
  <si>
    <t>A.市の一般会計予算（千円）</t>
    <rPh sb="2" eb="3">
      <t>シ</t>
    </rPh>
    <rPh sb="4" eb="6">
      <t>イッパン</t>
    </rPh>
    <rPh sb="6" eb="8">
      <t>カイケイ</t>
    </rPh>
    <rPh sb="8" eb="10">
      <t>ヨサン</t>
    </rPh>
    <rPh sb="11" eb="13">
      <t>センエン</t>
    </rPh>
    <phoneticPr fontId="10"/>
  </si>
  <si>
    <t>B.図書館の   総予算
（千円）</t>
    <rPh sb="2" eb="5">
      <t>トショカン</t>
    </rPh>
    <rPh sb="9" eb="12">
      <t>ソウヨサン</t>
    </rPh>
    <rPh sb="14" eb="16">
      <t>センエン</t>
    </rPh>
    <phoneticPr fontId="10"/>
  </si>
  <si>
    <t>Ｂ／Ａ         ×１００</t>
    <phoneticPr fontId="10"/>
  </si>
  <si>
    <t>C.資料費（千円）</t>
    <rPh sb="2" eb="4">
      <t>シリョウ</t>
    </rPh>
    <rPh sb="4" eb="5">
      <t>ヒ</t>
    </rPh>
    <rPh sb="6" eb="8">
      <t>センエン</t>
    </rPh>
    <phoneticPr fontId="10"/>
  </si>
  <si>
    <t>Ｃ／Ｂ             ×１００</t>
    <phoneticPr fontId="10"/>
  </si>
  <si>
    <t>図書費</t>
    <rPh sb="0" eb="2">
      <t>トショ</t>
    </rPh>
    <rPh sb="2" eb="3">
      <t>ヒ</t>
    </rPh>
    <phoneticPr fontId="10"/>
  </si>
  <si>
    <t>⑫館外ブックポスト返却冊数</t>
    <rPh sb="1" eb="3">
      <t>カンガイ</t>
    </rPh>
    <rPh sb="9" eb="11">
      <t>ヘンキャク</t>
    </rPh>
    <rPh sb="11" eb="12">
      <t>サツ</t>
    </rPh>
    <rPh sb="12" eb="13">
      <t>スウ</t>
    </rPh>
    <phoneticPr fontId="10"/>
  </si>
  <si>
    <t>大穂</t>
    <rPh sb="0" eb="2">
      <t>オオホ</t>
    </rPh>
    <phoneticPr fontId="10"/>
  </si>
  <si>
    <t>豊里</t>
    <rPh sb="0" eb="2">
      <t>トヨサト</t>
    </rPh>
    <phoneticPr fontId="10"/>
  </si>
  <si>
    <t>並木</t>
    <rPh sb="0" eb="2">
      <t>ナミキ</t>
    </rPh>
    <phoneticPr fontId="10"/>
  </si>
  <si>
    <t>広岡</t>
    <rPh sb="0" eb="2">
      <t>ヒロオカ</t>
    </rPh>
    <phoneticPr fontId="10"/>
  </si>
  <si>
    <t>市庁舎</t>
    <rPh sb="0" eb="3">
      <t>シチョウシャ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</si>
</sst>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);[Red]\(#,##0\)"/>
    <numFmt numFmtId="177" formatCode="#,##0_ "/>
    <numFmt numFmtId="178" formatCode="#,##0.0_);[Red]\(#,##0.0\)"/>
    <numFmt numFmtId="179" formatCode="#,##0.0_ "/>
    <numFmt numFmtId="180" formatCode="#,##0.00_ "/>
    <numFmt numFmtId="181" formatCode="0.0_);[Red]\(0.0\)"/>
    <numFmt numFmtId="182" formatCode="0.00_);[Red]\(0.00\)"/>
  </numFmts>
  <fonts count="17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8" fillId="0" borderId="0"/>
    <xf numFmtId="38" fontId="8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6" fontId="9" fillId="0" borderId="0" xfId="1" applyNumberFormat="1" applyFont="1" applyFill="1" applyAlignment="1">
      <alignment horizontal="left" vertical="center"/>
    </xf>
    <xf numFmtId="176" fontId="9" fillId="0" borderId="0" xfId="1" applyNumberFormat="1" applyFont="1" applyFill="1" applyAlignment="1">
      <alignment vertical="center"/>
    </xf>
    <xf numFmtId="176" fontId="11" fillId="0" borderId="0" xfId="1" applyNumberFormat="1" applyFont="1" applyFill="1" applyAlignment="1">
      <alignment vertical="center"/>
    </xf>
    <xf numFmtId="176" fontId="12" fillId="0" borderId="4" xfId="1" applyNumberFormat="1" applyFont="1" applyFill="1" applyBorder="1" applyAlignment="1">
      <alignment horizontal="center" vertical="center" wrapText="1"/>
    </xf>
    <xf numFmtId="176" fontId="12" fillId="0" borderId="8" xfId="1" applyNumberFormat="1" applyFont="1" applyFill="1" applyBorder="1" applyAlignment="1">
      <alignment horizontal="center" vertical="center" wrapText="1"/>
    </xf>
    <xf numFmtId="176" fontId="12" fillId="0" borderId="0" xfId="1" applyNumberFormat="1" applyFont="1" applyFill="1" applyAlignment="1">
      <alignment horizontal="center" vertical="center" wrapText="1"/>
    </xf>
    <xf numFmtId="176" fontId="9" fillId="0" borderId="4" xfId="1" applyNumberFormat="1" applyFont="1" applyFill="1" applyBorder="1" applyAlignment="1">
      <alignment horizontal="center" vertical="center" shrinkToFit="1"/>
    </xf>
    <xf numFmtId="177" fontId="13" fillId="0" borderId="4" xfId="1" applyNumberFormat="1" applyFont="1" applyFill="1" applyBorder="1" applyAlignment="1">
      <alignment horizontal="center" vertical="center" shrinkToFit="1"/>
    </xf>
    <xf numFmtId="176" fontId="14" fillId="0" borderId="0" xfId="1" applyNumberFormat="1" applyFont="1" applyFill="1" applyAlignment="1">
      <alignment horizontal="center" vertical="center" wrapText="1"/>
    </xf>
    <xf numFmtId="176" fontId="9" fillId="0" borderId="4" xfId="1" applyNumberFormat="1" applyFont="1" applyFill="1" applyBorder="1" applyAlignment="1">
      <alignment vertical="center" shrinkToFit="1"/>
    </xf>
    <xf numFmtId="176" fontId="9" fillId="0" borderId="8" xfId="1" applyNumberFormat="1" applyFont="1" applyFill="1" applyBorder="1" applyAlignment="1">
      <alignment vertical="center" shrinkToFit="1"/>
    </xf>
    <xf numFmtId="176" fontId="9" fillId="0" borderId="0" xfId="1" applyNumberFormat="1" applyFont="1" applyFill="1" applyAlignment="1">
      <alignment vertical="center" shrinkToFit="1"/>
    </xf>
    <xf numFmtId="178" fontId="9" fillId="0" borderId="4" xfId="1" applyNumberFormat="1" applyFont="1" applyFill="1" applyBorder="1" applyAlignment="1">
      <alignment vertical="center" shrinkToFit="1"/>
    </xf>
    <xf numFmtId="176" fontId="11" fillId="0" borderId="0" xfId="1" applyNumberFormat="1" applyFont="1" applyFill="1" applyAlignment="1">
      <alignment vertical="center" shrinkToFit="1"/>
    </xf>
    <xf numFmtId="176" fontId="11" fillId="0" borderId="8" xfId="1" applyNumberFormat="1" applyFont="1" applyFill="1" applyBorder="1" applyAlignment="1">
      <alignment vertical="center" shrinkToFit="1"/>
    </xf>
    <xf numFmtId="176" fontId="9" fillId="0" borderId="4" xfId="1" applyNumberFormat="1" applyFont="1" applyFill="1" applyBorder="1" applyAlignment="1">
      <alignment horizontal="right" vertical="center" shrinkToFit="1"/>
    </xf>
    <xf numFmtId="176" fontId="9" fillId="0" borderId="9" xfId="1" applyNumberFormat="1" applyFont="1" applyFill="1" applyBorder="1" applyAlignment="1">
      <alignment vertical="center" shrinkToFit="1"/>
    </xf>
    <xf numFmtId="176" fontId="9" fillId="0" borderId="0" xfId="1" applyNumberFormat="1" applyFont="1" applyFill="1" applyBorder="1" applyAlignment="1">
      <alignment horizontal="right" vertical="center" shrinkToFit="1"/>
    </xf>
    <xf numFmtId="176" fontId="9" fillId="0" borderId="0" xfId="1" applyNumberFormat="1" applyFont="1" applyFill="1" applyBorder="1" applyAlignment="1">
      <alignment horizontal="left" vertical="center"/>
    </xf>
    <xf numFmtId="177" fontId="13" fillId="0" borderId="4" xfId="1" applyNumberFormat="1" applyFont="1" applyFill="1" applyBorder="1" applyAlignment="1">
      <alignment vertical="center" shrinkToFit="1"/>
    </xf>
    <xf numFmtId="176" fontId="11" fillId="0" borderId="0" xfId="1" applyNumberFormat="1" applyFont="1" applyFill="1" applyBorder="1" applyAlignment="1">
      <alignment vertical="center" shrinkToFit="1"/>
    </xf>
    <xf numFmtId="176" fontId="9" fillId="0" borderId="0" xfId="1" applyNumberFormat="1" applyFont="1" applyFill="1" applyBorder="1" applyAlignment="1">
      <alignment vertical="center" shrinkToFit="1"/>
    </xf>
    <xf numFmtId="176" fontId="11" fillId="0" borderId="0" xfId="1" applyNumberFormat="1" applyFont="1" applyFill="1" applyAlignment="1">
      <alignment horizontal="center" vertical="center" shrinkToFit="1"/>
    </xf>
    <xf numFmtId="177" fontId="13" fillId="0" borderId="0" xfId="1" applyNumberFormat="1" applyFont="1" applyFill="1"/>
    <xf numFmtId="177" fontId="13" fillId="0" borderId="0" xfId="1" applyNumberFormat="1" applyFont="1" applyFill="1" applyAlignment="1">
      <alignment shrinkToFit="1"/>
    </xf>
    <xf numFmtId="177" fontId="8" fillId="0" borderId="0" xfId="1" applyNumberFormat="1" applyFont="1" applyFill="1"/>
    <xf numFmtId="179" fontId="8" fillId="0" borderId="0" xfId="1" applyNumberFormat="1" applyFont="1" applyFill="1"/>
    <xf numFmtId="177" fontId="13" fillId="0" borderId="4" xfId="1" applyNumberFormat="1" applyFont="1" applyFill="1" applyBorder="1" applyAlignment="1">
      <alignment horizontal="center"/>
    </xf>
    <xf numFmtId="177" fontId="13" fillId="0" borderId="4" xfId="1" applyNumberFormat="1" applyFont="1" applyFill="1" applyBorder="1" applyAlignment="1">
      <alignment horizontal="distributed" shrinkToFit="1"/>
    </xf>
    <xf numFmtId="177" fontId="8" fillId="0" borderId="0" xfId="1" applyNumberFormat="1" applyFont="1" applyFill="1" applyAlignment="1">
      <alignment horizontal="center"/>
    </xf>
    <xf numFmtId="179" fontId="8" fillId="0" borderId="0" xfId="1" applyNumberFormat="1" applyFont="1" applyFill="1" applyAlignment="1">
      <alignment horizontal="center"/>
    </xf>
    <xf numFmtId="49" fontId="13" fillId="0" borderId="5" xfId="1" applyNumberFormat="1" applyFont="1" applyFill="1" applyBorder="1" applyAlignment="1">
      <alignment horizontal="center" vertical="center" wrapText="1"/>
    </xf>
    <xf numFmtId="177" fontId="13" fillId="0" borderId="4" xfId="1" applyNumberFormat="1" applyFont="1" applyFill="1" applyBorder="1"/>
    <xf numFmtId="179" fontId="13" fillId="0" borderId="4" xfId="1" applyNumberFormat="1" applyFont="1" applyFill="1" applyBorder="1"/>
    <xf numFmtId="180" fontId="8" fillId="0" borderId="0" xfId="1" applyNumberFormat="1" applyFont="1" applyFill="1"/>
    <xf numFmtId="49" fontId="13" fillId="0" borderId="6" xfId="1" applyNumberFormat="1" applyFont="1" applyFill="1" applyBorder="1" applyAlignment="1">
      <alignment horizontal="center" vertical="center" wrapText="1"/>
    </xf>
    <xf numFmtId="177" fontId="13" fillId="0" borderId="4" xfId="1" applyNumberFormat="1" applyFont="1" applyFill="1" applyBorder="1" applyAlignment="1">
      <alignment shrinkToFit="1"/>
    </xf>
    <xf numFmtId="179" fontId="8" fillId="0" borderId="0" xfId="1" applyNumberFormat="1" applyFont="1" applyFill="1" applyAlignment="1">
      <alignment vertical="distributed"/>
    </xf>
    <xf numFmtId="179" fontId="13" fillId="0" borderId="10" xfId="1" applyNumberFormat="1" applyFont="1" applyFill="1" applyBorder="1"/>
    <xf numFmtId="177" fontId="13" fillId="0" borderId="4" xfId="1" applyNumberFormat="1" applyFont="1" applyFill="1" applyBorder="1" applyAlignment="1">
      <alignment horizontal="right"/>
    </xf>
    <xf numFmtId="177" fontId="13" fillId="0" borderId="9" xfId="1" applyNumberFormat="1" applyFont="1" applyFill="1" applyBorder="1"/>
    <xf numFmtId="177" fontId="13" fillId="0" borderId="8" xfId="1" applyNumberFormat="1" applyFont="1" applyFill="1" applyBorder="1"/>
    <xf numFmtId="49" fontId="13" fillId="0" borderId="7" xfId="1" applyNumberFormat="1" applyFont="1" applyFill="1" applyBorder="1" applyAlignment="1">
      <alignment horizontal="center" vertical="center" wrapText="1"/>
    </xf>
    <xf numFmtId="177" fontId="13" fillId="0" borderId="0" xfId="1" applyNumberFormat="1" applyFont="1" applyFill="1" applyBorder="1" applyAlignment="1">
      <alignment horizontal="center"/>
    </xf>
    <xf numFmtId="177" fontId="13" fillId="0" borderId="0" xfId="1" applyNumberFormat="1" applyFont="1" applyFill="1" applyBorder="1" applyAlignment="1">
      <alignment horizontal="center" shrinkToFit="1"/>
    </xf>
    <xf numFmtId="177" fontId="13" fillId="0" borderId="0" xfId="1" applyNumberFormat="1" applyFont="1" applyFill="1" applyBorder="1"/>
    <xf numFmtId="177" fontId="13" fillId="0" borderId="0" xfId="1" applyNumberFormat="1" applyFont="1" applyFill="1" applyBorder="1" applyAlignment="1">
      <alignment horizontal="right"/>
    </xf>
    <xf numFmtId="177" fontId="8" fillId="0" borderId="0" xfId="1" applyNumberFormat="1" applyFont="1" applyFill="1" applyAlignment="1">
      <alignment shrinkToFit="1"/>
    </xf>
    <xf numFmtId="177" fontId="8" fillId="0" borderId="0" xfId="1" applyNumberFormat="1" applyFont="1" applyFill="1" applyAlignment="1">
      <alignment horizontal="center" shrinkToFit="1"/>
    </xf>
    <xf numFmtId="179" fontId="8" fillId="0" borderId="0" xfId="1" applyNumberFormat="1" applyFont="1" applyFill="1" applyAlignment="1">
      <alignment horizontal="center" shrinkToFit="1"/>
    </xf>
    <xf numFmtId="177" fontId="13" fillId="0" borderId="4" xfId="1" applyNumberFormat="1" applyFont="1" applyFill="1" applyBorder="1" applyAlignment="1">
      <alignment horizontal="center" shrinkToFit="1"/>
    </xf>
    <xf numFmtId="177" fontId="13" fillId="0" borderId="0" xfId="1" applyNumberFormat="1" applyFont="1" applyFill="1" applyAlignment="1">
      <alignment horizontal="center" shrinkToFit="1"/>
    </xf>
    <xf numFmtId="177" fontId="13" fillId="0" borderId="1" xfId="1" applyNumberFormat="1" applyFont="1" applyFill="1" applyBorder="1" applyAlignment="1">
      <alignment horizontal="center"/>
    </xf>
    <xf numFmtId="177" fontId="13" fillId="0" borderId="2" xfId="1" applyNumberFormat="1" applyFont="1" applyFill="1" applyBorder="1" applyAlignment="1">
      <alignment horizontal="distributed" shrinkToFit="1"/>
    </xf>
    <xf numFmtId="179" fontId="13" fillId="0" borderId="0" xfId="1" applyNumberFormat="1" applyFont="1" applyFill="1" applyBorder="1"/>
    <xf numFmtId="177" fontId="9" fillId="0" borderId="1" xfId="1" applyNumberFormat="1" applyFont="1" applyFill="1" applyBorder="1" applyAlignment="1">
      <alignment horizontal="center"/>
    </xf>
    <xf numFmtId="177" fontId="13" fillId="0" borderId="2" xfId="1" applyNumberFormat="1" applyFont="1" applyFill="1" applyBorder="1" applyAlignment="1">
      <alignment horizontal="distributed"/>
    </xf>
    <xf numFmtId="177" fontId="13" fillId="0" borderId="8" xfId="1" applyNumberFormat="1" applyFont="1" applyFill="1" applyBorder="1" applyAlignment="1">
      <alignment horizontal="center"/>
    </xf>
    <xf numFmtId="177" fontId="13" fillId="0" borderId="0" xfId="1" applyNumberFormat="1" applyFont="1" applyFill="1" applyBorder="1" applyAlignment="1">
      <alignment horizontal="distributed" shrinkToFit="1"/>
    </xf>
    <xf numFmtId="177" fontId="9" fillId="0" borderId="8" xfId="1" applyNumberFormat="1" applyFont="1" applyFill="1" applyBorder="1" applyAlignment="1">
      <alignment horizontal="center"/>
    </xf>
    <xf numFmtId="177" fontId="13" fillId="0" borderId="0" xfId="1" applyNumberFormat="1" applyFont="1" applyFill="1" applyBorder="1" applyAlignment="1">
      <alignment horizontal="distributed"/>
    </xf>
    <xf numFmtId="177" fontId="13" fillId="0" borderId="3" xfId="1" applyNumberFormat="1" applyFont="1" applyFill="1" applyBorder="1" applyAlignment="1">
      <alignment horizontal="distributed" shrinkToFit="1"/>
    </xf>
    <xf numFmtId="177" fontId="13" fillId="0" borderId="3" xfId="1" applyNumberFormat="1" applyFont="1" applyFill="1" applyBorder="1" applyAlignment="1">
      <alignment horizontal="distributed"/>
    </xf>
    <xf numFmtId="0" fontId="13" fillId="0" borderId="3" xfId="1" applyFont="1" applyFill="1" applyBorder="1" applyAlignment="1">
      <alignment horizontal="distributed" shrinkToFit="1"/>
    </xf>
    <xf numFmtId="0" fontId="13" fillId="0" borderId="3" xfId="1" applyFont="1" applyFill="1" applyBorder="1" applyAlignment="1">
      <alignment horizontal="distributed"/>
    </xf>
    <xf numFmtId="0" fontId="13" fillId="0" borderId="3" xfId="1" applyFont="1" applyFill="1" applyBorder="1" applyAlignment="1">
      <alignment shrinkToFit="1"/>
    </xf>
    <xf numFmtId="177" fontId="13" fillId="0" borderId="4" xfId="1" applyNumberFormat="1" applyFont="1" applyFill="1" applyBorder="1" applyProtection="1">
      <protection locked="0"/>
    </xf>
    <xf numFmtId="177" fontId="13" fillId="0" borderId="10" xfId="1" applyNumberFormat="1" applyFont="1" applyFill="1" applyBorder="1" applyAlignment="1">
      <alignment horizontal="center"/>
    </xf>
    <xf numFmtId="177" fontId="13" fillId="0" borderId="11" xfId="1" applyNumberFormat="1" applyFont="1" applyFill="1" applyBorder="1" applyAlignment="1">
      <alignment horizontal="distributed" shrinkToFit="1"/>
    </xf>
    <xf numFmtId="177" fontId="13" fillId="0" borderId="11" xfId="1" applyNumberFormat="1" applyFont="1" applyFill="1" applyBorder="1" applyAlignment="1">
      <alignment horizontal="distributed"/>
    </xf>
    <xf numFmtId="0" fontId="13" fillId="0" borderId="0" xfId="1" applyFont="1" applyFill="1" applyBorder="1" applyAlignment="1">
      <alignment horizontal="distributed" shrinkToFit="1"/>
    </xf>
    <xf numFmtId="0" fontId="13" fillId="0" borderId="0" xfId="1" applyFont="1" applyFill="1" applyBorder="1" applyAlignment="1">
      <alignment horizontal="distributed"/>
    </xf>
    <xf numFmtId="3" fontId="13" fillId="0" borderId="4" xfId="1" applyNumberFormat="1" applyFont="1" applyFill="1" applyBorder="1"/>
    <xf numFmtId="3" fontId="13" fillId="0" borderId="0" xfId="1" applyNumberFormat="1" applyFont="1" applyFill="1" applyBorder="1"/>
    <xf numFmtId="177" fontId="13" fillId="0" borderId="12" xfId="1" applyNumberFormat="1" applyFont="1" applyFill="1" applyBorder="1" applyAlignment="1"/>
    <xf numFmtId="177" fontId="8" fillId="0" borderId="8" xfId="1" applyNumberFormat="1" applyFont="1" applyFill="1" applyBorder="1"/>
    <xf numFmtId="177" fontId="13" fillId="0" borderId="0" xfId="1" applyNumberFormat="1" applyFont="1" applyFill="1" applyBorder="1" applyAlignment="1">
      <alignment shrinkToFit="1"/>
    </xf>
    <xf numFmtId="177" fontId="13" fillId="0" borderId="12" xfId="1" applyNumberFormat="1" applyFont="1" applyFill="1" applyBorder="1" applyAlignment="1">
      <alignment vertical="center" shrinkToFit="1"/>
    </xf>
    <xf numFmtId="177" fontId="13" fillId="0" borderId="1" xfId="1" applyNumberFormat="1" applyFont="1" applyFill="1" applyBorder="1" applyAlignment="1">
      <alignment horizontal="right"/>
    </xf>
    <xf numFmtId="181" fontId="13" fillId="0" borderId="0" xfId="1" applyNumberFormat="1" applyFont="1" applyFill="1" applyBorder="1"/>
    <xf numFmtId="177" fontId="13" fillId="0" borderId="0" xfId="1" applyNumberFormat="1" applyFont="1" applyFill="1" applyBorder="1" applyAlignment="1"/>
    <xf numFmtId="177" fontId="13" fillId="0" borderId="11" xfId="1" applyNumberFormat="1" applyFont="1" applyFill="1" applyBorder="1"/>
    <xf numFmtId="177" fontId="13" fillId="0" borderId="11" xfId="1" applyNumberFormat="1" applyFont="1" applyFill="1" applyBorder="1" applyAlignment="1">
      <alignment horizontal="right"/>
    </xf>
    <xf numFmtId="177" fontId="13" fillId="0" borderId="4" xfId="1" applyNumberFormat="1" applyFont="1" applyFill="1" applyBorder="1" applyAlignment="1"/>
    <xf numFmtId="177" fontId="13" fillId="0" borderId="3" xfId="1" applyNumberFormat="1" applyFont="1" applyFill="1" applyBorder="1" applyAlignment="1">
      <alignment horizontal="center"/>
    </xf>
    <xf numFmtId="177" fontId="13" fillId="0" borderId="1" xfId="1" applyNumberFormat="1" applyFont="1" applyFill="1" applyBorder="1" applyAlignment="1"/>
    <xf numFmtId="177" fontId="8" fillId="0" borderId="0" xfId="1" applyNumberFormat="1" applyFont="1" applyFill="1" applyBorder="1"/>
    <xf numFmtId="177" fontId="13" fillId="0" borderId="0" xfId="1" applyNumberFormat="1" applyFont="1" applyFill="1" applyAlignment="1"/>
    <xf numFmtId="177" fontId="13" fillId="0" borderId="0" xfId="1" applyNumberFormat="1" applyFont="1" applyFill="1" applyAlignment="1">
      <alignment horizontal="center"/>
    </xf>
    <xf numFmtId="177" fontId="15" fillId="0" borderId="4" xfId="1" applyNumberFormat="1" applyFont="1" applyFill="1" applyBorder="1" applyAlignment="1">
      <alignment horizontal="center"/>
    </xf>
    <xf numFmtId="177" fontId="8" fillId="0" borderId="0" xfId="1" applyNumberFormat="1" applyFont="1" applyFill="1" applyAlignment="1"/>
    <xf numFmtId="177" fontId="12" fillId="0" borderId="4" xfId="1" applyNumberFormat="1" applyFont="1" applyFill="1" applyBorder="1" applyAlignment="1">
      <alignment horizontal="center" vertical="center"/>
    </xf>
    <xf numFmtId="177" fontId="12" fillId="0" borderId="4" xfId="1" applyNumberFormat="1" applyFont="1" applyFill="1" applyBorder="1" applyAlignment="1">
      <alignment horizontal="center" vertical="center" wrapText="1" shrinkToFit="1"/>
    </xf>
    <xf numFmtId="177" fontId="15" fillId="0" borderId="0" xfId="1" applyNumberFormat="1" applyFont="1" applyFill="1" applyBorder="1" applyAlignment="1">
      <alignment horizontal="center" vertical="center" wrapText="1" shrinkToFit="1"/>
    </xf>
    <xf numFmtId="177" fontId="14" fillId="0" borderId="0" xfId="1" applyNumberFormat="1" applyFont="1" applyFill="1" applyAlignment="1">
      <alignment horizontal="center" vertical="center" wrapText="1" shrinkToFit="1"/>
    </xf>
    <xf numFmtId="177" fontId="16" fillId="0" borderId="0" xfId="1" applyNumberFormat="1" applyFont="1" applyFill="1" applyAlignment="1"/>
    <xf numFmtId="177" fontId="16" fillId="0" borderId="0" xfId="1" applyNumberFormat="1" applyFont="1" applyFill="1"/>
    <xf numFmtId="177" fontId="16" fillId="0" borderId="0" xfId="1" applyNumberFormat="1" applyFont="1" applyFill="1" applyBorder="1"/>
    <xf numFmtId="177" fontId="15" fillId="0" borderId="0" xfId="1" applyNumberFormat="1" applyFont="1" applyFill="1"/>
    <xf numFmtId="177" fontId="9" fillId="0" borderId="4" xfId="1" applyNumberFormat="1" applyFont="1" applyFill="1" applyBorder="1" applyAlignment="1">
      <alignment horizontal="center" wrapText="1" shrinkToFit="1"/>
    </xf>
    <xf numFmtId="177" fontId="9" fillId="0" borderId="4" xfId="1" applyNumberFormat="1" applyFont="1" applyFill="1" applyBorder="1" applyAlignment="1">
      <alignment horizontal="center" vertical="center" wrapText="1" shrinkToFit="1"/>
    </xf>
    <xf numFmtId="177" fontId="13" fillId="0" borderId="4" xfId="1" applyNumberFormat="1" applyFont="1" applyFill="1" applyBorder="1" applyAlignment="1">
      <alignment horizontal="center" wrapText="1" shrinkToFit="1"/>
    </xf>
    <xf numFmtId="177" fontId="9" fillId="0" borderId="0" xfId="1" applyNumberFormat="1" applyFont="1" applyFill="1" applyBorder="1" applyAlignment="1">
      <alignment horizontal="center" wrapText="1" shrinkToFit="1"/>
    </xf>
    <xf numFmtId="177" fontId="9" fillId="0" borderId="0" xfId="1" applyNumberFormat="1" applyFont="1" applyFill="1" applyBorder="1" applyAlignment="1">
      <alignment horizontal="center" vertical="center" shrinkToFit="1"/>
    </xf>
    <xf numFmtId="177" fontId="8" fillId="0" borderId="0" xfId="1" applyNumberFormat="1" applyFont="1" applyFill="1" applyBorder="1" applyAlignment="1">
      <alignment horizontal="center" shrinkToFit="1"/>
    </xf>
    <xf numFmtId="177" fontId="13" fillId="0" borderId="4" xfId="1" applyNumberFormat="1" applyFont="1" applyFill="1" applyBorder="1" applyAlignment="1">
      <alignment horizontal="center" vertical="center"/>
    </xf>
    <xf numFmtId="182" fontId="13" fillId="0" borderId="4" xfId="1" applyNumberFormat="1" applyFont="1" applyFill="1" applyBorder="1"/>
    <xf numFmtId="180" fontId="13" fillId="0" borderId="4" xfId="1" applyNumberFormat="1" applyFont="1" applyFill="1" applyBorder="1"/>
    <xf numFmtId="176" fontId="13" fillId="0" borderId="4" xfId="2" applyNumberFormat="1" applyFont="1" applyFill="1" applyBorder="1" applyAlignment="1"/>
    <xf numFmtId="176" fontId="13" fillId="0" borderId="4" xfId="1" applyNumberFormat="1" applyFont="1" applyFill="1" applyBorder="1" applyAlignment="1"/>
    <xf numFmtId="177" fontId="8" fillId="0" borderId="0" xfId="1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176" fontId="9" fillId="0" borderId="1" xfId="1" applyNumberFormat="1" applyFont="1" applyFill="1" applyBorder="1" applyAlignment="1">
      <alignment horizontal="right" vertical="center" shrinkToFit="1"/>
    </xf>
    <xf numFmtId="176" fontId="9" fillId="0" borderId="3" xfId="1" applyNumberFormat="1" applyFont="1" applyFill="1" applyBorder="1" applyAlignment="1">
      <alignment horizontal="right" vertical="center" shrinkToFit="1"/>
    </xf>
    <xf numFmtId="176" fontId="9" fillId="0" borderId="1" xfId="1" applyNumberFormat="1" applyFont="1" applyFill="1" applyBorder="1" applyAlignment="1">
      <alignment horizontal="center" vertical="center" shrinkToFit="1"/>
    </xf>
    <xf numFmtId="176" fontId="9" fillId="0" borderId="3" xfId="1" applyNumberFormat="1" applyFont="1" applyFill="1" applyBorder="1" applyAlignment="1">
      <alignment horizontal="center" vertical="center" shrinkToFit="1"/>
    </xf>
    <xf numFmtId="177" fontId="13" fillId="0" borderId="1" xfId="1" applyNumberFormat="1" applyFont="1" applyFill="1" applyBorder="1" applyAlignment="1">
      <alignment horizontal="center" shrinkToFit="1"/>
    </xf>
    <xf numFmtId="177" fontId="13" fillId="0" borderId="3" xfId="1" applyNumberFormat="1" applyFont="1" applyFill="1" applyBorder="1" applyAlignment="1">
      <alignment horizontal="center" shrinkToFit="1"/>
    </xf>
    <xf numFmtId="177" fontId="13" fillId="0" borderId="2" xfId="1" applyNumberFormat="1" applyFont="1" applyFill="1" applyBorder="1" applyAlignment="1">
      <alignment horizontal="center" shrinkToFit="1"/>
    </xf>
    <xf numFmtId="177" fontId="13" fillId="0" borderId="1" xfId="1" applyNumberFormat="1" applyFont="1" applyFill="1" applyBorder="1" applyAlignment="1">
      <alignment horizontal="center"/>
    </xf>
    <xf numFmtId="177" fontId="13" fillId="0" borderId="3" xfId="1" applyNumberFormat="1" applyFont="1" applyFill="1" applyBorder="1" applyAlignment="1">
      <alignment horizontal="center"/>
    </xf>
    <xf numFmtId="0" fontId="8" fillId="0" borderId="3" xfId="1" applyFont="1" applyFill="1" applyBorder="1" applyAlignment="1">
      <alignment horizontal="center"/>
    </xf>
    <xf numFmtId="177" fontId="13" fillId="0" borderId="1" xfId="1" applyNumberFormat="1" applyFont="1" applyFill="1" applyBorder="1" applyAlignment="1">
      <alignment horizontal="right"/>
    </xf>
    <xf numFmtId="0" fontId="8" fillId="0" borderId="3" xfId="1" applyFont="1" applyFill="1" applyBorder="1" applyAlignment="1">
      <alignment horizontal="right"/>
    </xf>
    <xf numFmtId="177" fontId="13" fillId="0" borderId="3" xfId="1" applyNumberFormat="1" applyFont="1" applyFill="1" applyBorder="1" applyAlignment="1">
      <alignment horizontal="right"/>
    </xf>
    <xf numFmtId="177" fontId="13" fillId="0" borderId="1" xfId="1" applyNumberFormat="1" applyFont="1" applyFill="1" applyBorder="1" applyAlignment="1"/>
    <xf numFmtId="177" fontId="8" fillId="0" borderId="3" xfId="1" applyNumberFormat="1" applyFont="1" applyFill="1" applyBorder="1" applyAlignment="1"/>
    <xf numFmtId="179" fontId="13" fillId="0" borderId="1" xfId="1" applyNumberFormat="1" applyFont="1" applyFill="1" applyBorder="1" applyAlignment="1">
      <alignment horizontal="right"/>
    </xf>
    <xf numFmtId="179" fontId="13" fillId="0" borderId="3" xfId="1" applyNumberFormat="1" applyFont="1" applyFill="1" applyBorder="1" applyAlignment="1">
      <alignment horizontal="right"/>
    </xf>
    <xf numFmtId="177" fontId="13" fillId="0" borderId="3" xfId="1" applyNumberFormat="1" applyFont="1" applyFill="1" applyBorder="1" applyAlignment="1"/>
    <xf numFmtId="177" fontId="13" fillId="0" borderId="4" xfId="1" applyNumberFormat="1" applyFont="1" applyFill="1" applyBorder="1" applyAlignment="1">
      <alignment horizontal="right"/>
    </xf>
    <xf numFmtId="49" fontId="13" fillId="0" borderId="6" xfId="1" applyNumberFormat="1" applyFont="1" applyFill="1" applyBorder="1" applyAlignment="1">
      <alignment horizontal="center" vertical="distributed" wrapTex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zoomScale="85" zoomScaleNormal="85" workbookViewId="0">
      <selection activeCell="D39" sqref="D39"/>
    </sheetView>
  </sheetViews>
  <sheetFormatPr defaultRowHeight="13.5" x14ac:dyDescent="0.15"/>
  <cols>
    <col min="1" max="1" width="15.5" style="1" customWidth="1"/>
    <col min="2" max="2" width="4.375" style="13" customWidth="1"/>
    <col min="3" max="3" width="40.25" style="1" customWidth="1"/>
    <col min="4" max="4" width="36.375" style="14" customWidth="1"/>
    <col min="5" max="5" width="4" style="1" customWidth="1"/>
    <col min="6" max="6" width="27.125" style="1" customWidth="1"/>
    <col min="7" max="16384" width="9" style="1"/>
  </cols>
  <sheetData>
    <row r="1" spans="1:4" ht="19.5" customHeight="1" x14ac:dyDescent="0.15">
      <c r="A1" s="128" t="s">
        <v>0</v>
      </c>
      <c r="B1" s="129"/>
      <c r="C1" s="129"/>
      <c r="D1" s="130"/>
    </row>
    <row r="2" spans="1:4" ht="15" customHeight="1" x14ac:dyDescent="0.15">
      <c r="A2" s="2"/>
      <c r="B2" s="2"/>
      <c r="C2" s="2"/>
      <c r="D2" s="2"/>
    </row>
    <row r="3" spans="1:4" ht="15" customHeight="1" x14ac:dyDescent="0.15">
      <c r="A3" s="3"/>
      <c r="B3" s="4"/>
      <c r="C3" s="3"/>
      <c r="D3" s="5" t="s">
        <v>1</v>
      </c>
    </row>
    <row r="4" spans="1:4" ht="23.25" customHeight="1" x14ac:dyDescent="0.15">
      <c r="A4" s="131" t="s">
        <v>2</v>
      </c>
      <c r="B4" s="6">
        <v>1</v>
      </c>
      <c r="C4" s="7" t="s">
        <v>3</v>
      </c>
      <c r="D4" s="8" t="s">
        <v>4</v>
      </c>
    </row>
    <row r="5" spans="1:4" ht="23.25" customHeight="1" x14ac:dyDescent="0.15">
      <c r="A5" s="131"/>
      <c r="B5" s="6">
        <v>2</v>
      </c>
      <c r="C5" s="7" t="s">
        <v>5</v>
      </c>
      <c r="D5" s="8" t="s">
        <v>6</v>
      </c>
    </row>
    <row r="6" spans="1:4" ht="23.25" customHeight="1" x14ac:dyDescent="0.15">
      <c r="A6" s="131" t="s">
        <v>7</v>
      </c>
      <c r="B6" s="6">
        <v>3</v>
      </c>
      <c r="C6" s="7" t="s">
        <v>8</v>
      </c>
      <c r="D6" s="8" t="s">
        <v>9</v>
      </c>
    </row>
    <row r="7" spans="1:4" ht="23.25" customHeight="1" x14ac:dyDescent="0.15">
      <c r="A7" s="131"/>
      <c r="B7" s="6">
        <v>4</v>
      </c>
      <c r="C7" s="7" t="s">
        <v>10</v>
      </c>
      <c r="D7" s="8" t="s">
        <v>11</v>
      </c>
    </row>
    <row r="8" spans="1:4" ht="23.25" customHeight="1" x14ac:dyDescent="0.15">
      <c r="A8" s="131"/>
      <c r="B8" s="6">
        <v>5</v>
      </c>
      <c r="C8" s="7" t="s">
        <v>12</v>
      </c>
      <c r="D8" s="8" t="s">
        <v>13</v>
      </c>
    </row>
    <row r="9" spans="1:4" ht="23.25" customHeight="1" x14ac:dyDescent="0.15">
      <c r="A9" s="131"/>
      <c r="B9" s="6">
        <v>6</v>
      </c>
      <c r="C9" s="7" t="s">
        <v>14</v>
      </c>
      <c r="D9" s="8" t="s">
        <v>15</v>
      </c>
    </row>
    <row r="10" spans="1:4" ht="23.25" customHeight="1" x14ac:dyDescent="0.15">
      <c r="A10" s="131" t="s">
        <v>16</v>
      </c>
      <c r="B10" s="6">
        <v>7</v>
      </c>
      <c r="C10" s="7" t="s">
        <v>17</v>
      </c>
      <c r="D10" s="8" t="s">
        <v>18</v>
      </c>
    </row>
    <row r="11" spans="1:4" ht="23.25" customHeight="1" x14ac:dyDescent="0.15">
      <c r="A11" s="131"/>
      <c r="B11" s="6">
        <v>8</v>
      </c>
      <c r="C11" s="7" t="s">
        <v>19</v>
      </c>
      <c r="D11" s="8" t="s">
        <v>20</v>
      </c>
    </row>
    <row r="12" spans="1:4" ht="23.25" customHeight="1" x14ac:dyDescent="0.15">
      <c r="A12" s="131"/>
      <c r="B12" s="6">
        <v>9</v>
      </c>
      <c r="C12" s="7" t="s">
        <v>21</v>
      </c>
      <c r="D12" s="8" t="s">
        <v>22</v>
      </c>
    </row>
    <row r="13" spans="1:4" ht="23.25" customHeight="1" x14ac:dyDescent="0.15">
      <c r="A13" s="131"/>
      <c r="B13" s="6">
        <v>10</v>
      </c>
      <c r="C13" s="7" t="s">
        <v>23</v>
      </c>
      <c r="D13" s="8" t="s">
        <v>24</v>
      </c>
    </row>
    <row r="14" spans="1:4" ht="23.25" customHeight="1" x14ac:dyDescent="0.15">
      <c r="A14" s="131"/>
      <c r="B14" s="6">
        <v>11</v>
      </c>
      <c r="C14" s="7" t="s">
        <v>25</v>
      </c>
      <c r="D14" s="8" t="s">
        <v>26</v>
      </c>
    </row>
    <row r="15" spans="1:4" ht="23.25" customHeight="1" x14ac:dyDescent="0.15">
      <c r="A15" s="131"/>
      <c r="B15" s="6">
        <v>12</v>
      </c>
      <c r="C15" s="7" t="s">
        <v>27</v>
      </c>
      <c r="D15" s="8" t="s">
        <v>28</v>
      </c>
    </row>
    <row r="16" spans="1:4" ht="23.25" customHeight="1" x14ac:dyDescent="0.15">
      <c r="A16" s="126" t="s">
        <v>29</v>
      </c>
      <c r="B16" s="6">
        <v>13</v>
      </c>
      <c r="C16" s="7" t="s">
        <v>30</v>
      </c>
      <c r="D16" s="8" t="s">
        <v>31</v>
      </c>
    </row>
    <row r="17" spans="1:4" ht="23.25" customHeight="1" x14ac:dyDescent="0.15">
      <c r="A17" s="127"/>
      <c r="B17" s="6">
        <v>14</v>
      </c>
      <c r="C17" s="7" t="s">
        <v>32</v>
      </c>
      <c r="D17" s="8" t="s">
        <v>33</v>
      </c>
    </row>
    <row r="18" spans="1:4" ht="23.25" customHeight="1" x14ac:dyDescent="0.15">
      <c r="A18" s="132"/>
      <c r="B18" s="6">
        <v>15</v>
      </c>
      <c r="C18" s="7" t="s">
        <v>34</v>
      </c>
      <c r="D18" s="8" t="s">
        <v>35</v>
      </c>
    </row>
    <row r="19" spans="1:4" ht="23.25" customHeight="1" x14ac:dyDescent="0.15">
      <c r="A19" s="133" t="s">
        <v>36</v>
      </c>
      <c r="B19" s="6">
        <v>16</v>
      </c>
      <c r="C19" s="7" t="s">
        <v>37</v>
      </c>
      <c r="D19" s="8" t="s">
        <v>38</v>
      </c>
    </row>
    <row r="20" spans="1:4" ht="23.25" customHeight="1" x14ac:dyDescent="0.15">
      <c r="A20" s="127"/>
      <c r="B20" s="6">
        <v>17</v>
      </c>
      <c r="C20" s="7" t="s">
        <v>39</v>
      </c>
      <c r="D20" s="8" t="s">
        <v>40</v>
      </c>
    </row>
    <row r="21" spans="1:4" ht="23.25" customHeight="1" x14ac:dyDescent="0.15">
      <c r="A21" s="127"/>
      <c r="B21" s="6">
        <v>18</v>
      </c>
      <c r="C21" s="7" t="s">
        <v>41</v>
      </c>
      <c r="D21" s="8" t="s">
        <v>42</v>
      </c>
    </row>
    <row r="22" spans="1:4" ht="23.25" customHeight="1" x14ac:dyDescent="0.15">
      <c r="A22" s="127"/>
      <c r="B22" s="6">
        <v>19</v>
      </c>
      <c r="C22" s="7" t="s">
        <v>43</v>
      </c>
      <c r="D22" s="8" t="s">
        <v>44</v>
      </c>
    </row>
    <row r="23" spans="1:4" ht="23.25" customHeight="1" x14ac:dyDescent="0.15">
      <c r="A23" s="132"/>
      <c r="B23" s="6">
        <v>20</v>
      </c>
      <c r="C23" s="7" t="s">
        <v>45</v>
      </c>
      <c r="D23" s="8" t="s">
        <v>46</v>
      </c>
    </row>
    <row r="24" spans="1:4" ht="23.25" customHeight="1" x14ac:dyDescent="0.15">
      <c r="A24" s="126" t="s">
        <v>47</v>
      </c>
      <c r="B24" s="6">
        <v>21</v>
      </c>
      <c r="C24" s="7" t="s">
        <v>48</v>
      </c>
      <c r="D24" s="8" t="s">
        <v>49</v>
      </c>
    </row>
    <row r="25" spans="1:4" ht="23.25" customHeight="1" x14ac:dyDescent="0.15">
      <c r="A25" s="127"/>
      <c r="B25" s="6">
        <v>22</v>
      </c>
      <c r="C25" s="7" t="s">
        <v>50</v>
      </c>
      <c r="D25" s="8" t="s">
        <v>51</v>
      </c>
    </row>
    <row r="26" spans="1:4" ht="23.25" customHeight="1" x14ac:dyDescent="0.15">
      <c r="A26" s="127"/>
      <c r="B26" s="6">
        <v>23</v>
      </c>
      <c r="C26" s="7" t="s">
        <v>52</v>
      </c>
      <c r="D26" s="8" t="s">
        <v>53</v>
      </c>
    </row>
    <row r="27" spans="1:4" ht="23.25" customHeight="1" x14ac:dyDescent="0.15">
      <c r="A27" s="127"/>
      <c r="B27" s="6">
        <v>24</v>
      </c>
      <c r="C27" s="7" t="s">
        <v>54</v>
      </c>
      <c r="D27" s="8" t="s">
        <v>55</v>
      </c>
    </row>
    <row r="28" spans="1:4" ht="23.25" customHeight="1" x14ac:dyDescent="0.15">
      <c r="A28" s="127"/>
      <c r="B28" s="6">
        <v>25</v>
      </c>
      <c r="C28" s="7" t="s">
        <v>56</v>
      </c>
      <c r="D28" s="8" t="s">
        <v>57</v>
      </c>
    </row>
    <row r="29" spans="1:4" ht="23.25" customHeight="1" x14ac:dyDescent="0.15">
      <c r="A29" s="127"/>
      <c r="B29" s="6">
        <v>26</v>
      </c>
      <c r="C29" s="7" t="s">
        <v>58</v>
      </c>
      <c r="D29" s="8" t="s">
        <v>59</v>
      </c>
    </row>
    <row r="30" spans="1:4" ht="23.25" customHeight="1" x14ac:dyDescent="0.15">
      <c r="A30" s="127"/>
      <c r="B30" s="6">
        <v>27</v>
      </c>
      <c r="C30" s="7" t="s">
        <v>60</v>
      </c>
      <c r="D30" s="8" t="s">
        <v>61</v>
      </c>
    </row>
    <row r="31" spans="1:4" ht="23.25" customHeight="1" x14ac:dyDescent="0.15">
      <c r="A31" s="127"/>
      <c r="B31" s="6">
        <v>28</v>
      </c>
      <c r="C31" s="7" t="s">
        <v>62</v>
      </c>
      <c r="D31" s="8" t="s">
        <v>63</v>
      </c>
    </row>
    <row r="32" spans="1:4" ht="23.25" customHeight="1" x14ac:dyDescent="0.15">
      <c r="A32" s="9"/>
      <c r="B32" s="6">
        <v>29</v>
      </c>
      <c r="C32" s="7" t="s">
        <v>64</v>
      </c>
      <c r="D32" s="8" t="s">
        <v>65</v>
      </c>
    </row>
    <row r="33" spans="1:4" ht="23.25" customHeight="1" x14ac:dyDescent="0.15">
      <c r="A33" s="6" t="s">
        <v>66</v>
      </c>
      <c r="B33" s="6">
        <v>30</v>
      </c>
      <c r="C33" s="7" t="s">
        <v>67</v>
      </c>
      <c r="D33" s="8" t="s">
        <v>68</v>
      </c>
    </row>
    <row r="34" spans="1:4" ht="20.100000000000001" customHeight="1" x14ac:dyDescent="0.15">
      <c r="A34" s="10" t="s">
        <v>69</v>
      </c>
      <c r="B34" s="3"/>
      <c r="C34" s="11"/>
      <c r="D34" s="3"/>
    </row>
    <row r="35" spans="1:4" ht="20.100000000000001" customHeight="1" x14ac:dyDescent="0.15">
      <c r="A35" s="10" t="s">
        <v>70</v>
      </c>
      <c r="B35" s="3"/>
      <c r="C35" s="11"/>
      <c r="D35" s="3"/>
    </row>
    <row r="36" spans="1:4" ht="20.100000000000001" customHeight="1" x14ac:dyDescent="0.15">
      <c r="A36" s="10" t="s">
        <v>71</v>
      </c>
      <c r="B36" s="3"/>
      <c r="C36" s="11"/>
      <c r="D36" s="3"/>
    </row>
    <row r="37" spans="1:4" ht="20.100000000000001" customHeight="1" x14ac:dyDescent="0.15">
      <c r="A37" s="12" t="s">
        <v>72</v>
      </c>
      <c r="B37" s="3"/>
      <c r="C37" s="11"/>
      <c r="D37" s="3"/>
    </row>
    <row r="38" spans="1:4" ht="20.100000000000001" customHeight="1" x14ac:dyDescent="0.15"/>
    <row r="39" spans="1:4" ht="20.100000000000001" customHeight="1" x14ac:dyDescent="0.15"/>
    <row r="41" spans="1:4" x14ac:dyDescent="0.15">
      <c r="B41" s="14"/>
      <c r="D41" s="1"/>
    </row>
    <row r="42" spans="1:4" x14ac:dyDescent="0.15">
      <c r="B42" s="14"/>
      <c r="D42" s="1"/>
    </row>
    <row r="43" spans="1:4" x14ac:dyDescent="0.15">
      <c r="B43" s="14"/>
      <c r="D43" s="1"/>
    </row>
  </sheetData>
  <mergeCells count="7">
    <mergeCell ref="A24:A31"/>
    <mergeCell ref="A1:D1"/>
    <mergeCell ref="A4:A5"/>
    <mergeCell ref="A6:A9"/>
    <mergeCell ref="A10:A15"/>
    <mergeCell ref="A16:A18"/>
    <mergeCell ref="A19:A23"/>
  </mergeCells>
  <phoneticPr fontId="2"/>
  <printOptions horizontalCentered="1" verticalCentered="1"/>
  <pageMargins left="0.51181102362204722" right="0.11811023622047245" top="0.59055118110236227" bottom="0.35433070866141736" header="0.31496062992125984" footer="0.31496062992125984"/>
  <pageSetup paperSize="9" orientation="portrait" r:id="rId1"/>
  <headerFooter>
    <oddFooter>&amp;C&amp;"Century,標準"19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1"/>
  <sheetViews>
    <sheetView tabSelected="1" workbookViewId="0">
      <selection activeCell="C15" sqref="C15"/>
    </sheetView>
  </sheetViews>
  <sheetFormatPr defaultRowHeight="12" x14ac:dyDescent="0.15"/>
  <cols>
    <col min="1" max="1" width="7.5" style="17" customWidth="1"/>
    <col min="2" max="5" width="7.875" style="17" customWidth="1"/>
    <col min="6" max="6" width="7.5" style="17" customWidth="1"/>
    <col min="7" max="8" width="7.875" style="17" customWidth="1"/>
    <col min="9" max="9" width="1.625" style="17" customWidth="1"/>
    <col min="10" max="10" width="7.375" style="17" customWidth="1"/>
    <col min="11" max="11" width="8.25" style="17" customWidth="1"/>
    <col min="12" max="12" width="7.875" style="17" customWidth="1"/>
    <col min="13" max="13" width="6.375" style="17" customWidth="1"/>
    <col min="14" max="16384" width="9" style="17"/>
  </cols>
  <sheetData>
    <row r="1" spans="1:12" ht="13.5" customHeight="1" x14ac:dyDescent="0.15">
      <c r="A1" s="15" t="s">
        <v>73</v>
      </c>
      <c r="B1" s="16"/>
      <c r="C1" s="16"/>
      <c r="D1" s="16"/>
      <c r="E1" s="16"/>
      <c r="F1" s="16"/>
      <c r="G1" s="16"/>
      <c r="H1" s="16"/>
      <c r="I1" s="16"/>
      <c r="J1" s="16" t="s">
        <v>74</v>
      </c>
      <c r="K1" s="16"/>
    </row>
    <row r="2" spans="1:12" s="23" customFormat="1" ht="33.75" x14ac:dyDescent="0.15">
      <c r="A2" s="18"/>
      <c r="B2" s="18" t="s">
        <v>75</v>
      </c>
      <c r="C2" s="18" t="s">
        <v>76</v>
      </c>
      <c r="D2" s="18" t="s">
        <v>77</v>
      </c>
      <c r="E2" s="18" t="s">
        <v>78</v>
      </c>
      <c r="F2" s="18" t="s">
        <v>79</v>
      </c>
      <c r="G2" s="18" t="s">
        <v>80</v>
      </c>
      <c r="H2" s="19"/>
      <c r="I2" s="20"/>
      <c r="J2" s="18" t="s">
        <v>81</v>
      </c>
      <c r="K2" s="21" t="s">
        <v>82</v>
      </c>
      <c r="L2" s="22" t="s">
        <v>83</v>
      </c>
    </row>
    <row r="3" spans="1:12" s="28" customFormat="1" ht="13.5" customHeight="1" x14ac:dyDescent="0.15">
      <c r="A3" s="21" t="s">
        <v>84</v>
      </c>
      <c r="B3" s="24">
        <v>24</v>
      </c>
      <c r="C3" s="24">
        <v>44053</v>
      </c>
      <c r="D3" s="24">
        <v>18728</v>
      </c>
      <c r="E3" s="24">
        <v>79586</v>
      </c>
      <c r="F3" s="24">
        <v>8940</v>
      </c>
      <c r="G3" s="24">
        <v>208</v>
      </c>
      <c r="H3" s="25"/>
      <c r="I3" s="26"/>
      <c r="J3" s="24" t="s">
        <v>85</v>
      </c>
      <c r="K3" s="24">
        <v>1735</v>
      </c>
      <c r="L3" s="27">
        <f>K3/K15*100</f>
        <v>3.9421962691145396</v>
      </c>
    </row>
    <row r="4" spans="1:12" s="28" customFormat="1" ht="13.5" customHeight="1" x14ac:dyDescent="0.15">
      <c r="A4" s="21" t="s">
        <v>86</v>
      </c>
      <c r="B4" s="24">
        <v>26</v>
      </c>
      <c r="C4" s="24">
        <v>47934</v>
      </c>
      <c r="D4" s="24">
        <v>19139</v>
      </c>
      <c r="E4" s="24">
        <v>80613</v>
      </c>
      <c r="F4" s="24">
        <v>8975</v>
      </c>
      <c r="G4" s="24">
        <v>200</v>
      </c>
      <c r="H4" s="29"/>
      <c r="I4" s="26"/>
      <c r="J4" s="24" t="s">
        <v>87</v>
      </c>
      <c r="K4" s="24">
        <v>8816</v>
      </c>
      <c r="L4" s="27">
        <f>K4/K15*100</f>
        <v>20.031355797414282</v>
      </c>
    </row>
    <row r="5" spans="1:12" s="28" customFormat="1" ht="13.5" customHeight="1" x14ac:dyDescent="0.15">
      <c r="A5" s="21" t="s">
        <v>88</v>
      </c>
      <c r="B5" s="24">
        <v>22</v>
      </c>
      <c r="C5" s="24">
        <v>45495</v>
      </c>
      <c r="D5" s="24">
        <v>19225</v>
      </c>
      <c r="E5" s="24">
        <v>82319</v>
      </c>
      <c r="F5" s="24">
        <v>9474</v>
      </c>
      <c r="G5" s="24">
        <v>223</v>
      </c>
      <c r="H5" s="25"/>
      <c r="I5" s="26"/>
      <c r="J5" s="30" t="s">
        <v>89</v>
      </c>
      <c r="K5" s="24">
        <f>SUM(K3:K4)</f>
        <v>10551</v>
      </c>
      <c r="L5" s="27">
        <f>K5/K15*100</f>
        <v>23.973552066528821</v>
      </c>
    </row>
    <row r="6" spans="1:12" s="28" customFormat="1" ht="13.5" customHeight="1" x14ac:dyDescent="0.15">
      <c r="A6" s="21" t="s">
        <v>90</v>
      </c>
      <c r="B6" s="24">
        <v>25</v>
      </c>
      <c r="C6" s="24">
        <v>51337</v>
      </c>
      <c r="D6" s="24">
        <v>20948</v>
      </c>
      <c r="E6" s="24">
        <v>88441</v>
      </c>
      <c r="F6" s="24">
        <v>10403</v>
      </c>
      <c r="G6" s="24">
        <v>243</v>
      </c>
      <c r="H6" s="25"/>
      <c r="I6" s="26"/>
      <c r="J6" s="24" t="s">
        <v>91</v>
      </c>
      <c r="K6" s="24">
        <v>1959</v>
      </c>
      <c r="L6" s="27">
        <f>K6/K15*100</f>
        <v>4.4511599372884048</v>
      </c>
    </row>
    <row r="7" spans="1:12" s="28" customFormat="1" ht="13.5" customHeight="1" x14ac:dyDescent="0.15">
      <c r="A7" s="21" t="s">
        <v>92</v>
      </c>
      <c r="B7" s="24">
        <v>26</v>
      </c>
      <c r="C7" s="24">
        <v>63939</v>
      </c>
      <c r="D7" s="24">
        <v>21682</v>
      </c>
      <c r="E7" s="24">
        <v>90583</v>
      </c>
      <c r="F7" s="24">
        <v>9926</v>
      </c>
      <c r="G7" s="24">
        <v>305</v>
      </c>
      <c r="H7" s="25"/>
      <c r="I7" s="26"/>
      <c r="J7" s="24" t="s">
        <v>93</v>
      </c>
      <c r="K7" s="24">
        <v>1244</v>
      </c>
      <c r="L7" s="27">
        <f>K7/K15*100</f>
        <v>2.8265660857512898</v>
      </c>
    </row>
    <row r="8" spans="1:12" s="28" customFormat="1" ht="13.5" customHeight="1" x14ac:dyDescent="0.15">
      <c r="A8" s="21" t="s">
        <v>94</v>
      </c>
      <c r="B8" s="24">
        <v>24</v>
      </c>
      <c r="C8" s="24">
        <v>46447</v>
      </c>
      <c r="D8" s="24">
        <v>19645</v>
      </c>
      <c r="E8" s="24">
        <v>83435</v>
      </c>
      <c r="F8" s="24">
        <v>9695</v>
      </c>
      <c r="G8" s="24">
        <v>225</v>
      </c>
      <c r="H8" s="25"/>
      <c r="I8" s="26"/>
      <c r="J8" s="24" t="s">
        <v>95</v>
      </c>
      <c r="K8" s="24">
        <v>2202</v>
      </c>
      <c r="L8" s="27">
        <f>K8/K15*100</f>
        <v>5.0032946308877326</v>
      </c>
    </row>
    <row r="9" spans="1:12" s="28" customFormat="1" ht="13.5" customHeight="1" x14ac:dyDescent="0.15">
      <c r="A9" s="21" t="s">
        <v>96</v>
      </c>
      <c r="B9" s="24">
        <v>26</v>
      </c>
      <c r="C9" s="24">
        <v>46365</v>
      </c>
      <c r="D9" s="24">
        <v>19231</v>
      </c>
      <c r="E9" s="24">
        <v>81436</v>
      </c>
      <c r="F9" s="24">
        <v>9883</v>
      </c>
      <c r="G9" s="24">
        <v>171</v>
      </c>
      <c r="H9" s="25"/>
      <c r="I9" s="26"/>
      <c r="J9" s="24" t="s">
        <v>97</v>
      </c>
      <c r="K9" s="24">
        <v>2601</v>
      </c>
      <c r="L9" s="27">
        <f>K9/K15*100</f>
        <v>5.9098861648224315</v>
      </c>
    </row>
    <row r="10" spans="1:12" s="28" customFormat="1" ht="13.5" customHeight="1" x14ac:dyDescent="0.15">
      <c r="A10" s="21" t="s">
        <v>98</v>
      </c>
      <c r="B10" s="24">
        <v>26</v>
      </c>
      <c r="C10" s="24">
        <v>47466</v>
      </c>
      <c r="D10" s="24">
        <v>19374</v>
      </c>
      <c r="E10" s="24">
        <v>82068</v>
      </c>
      <c r="F10" s="24">
        <v>9233</v>
      </c>
      <c r="G10" s="24">
        <v>183</v>
      </c>
      <c r="H10" s="25"/>
      <c r="I10" s="26"/>
      <c r="J10" s="24" t="s">
        <v>99</v>
      </c>
      <c r="K10" s="24">
        <v>6445</v>
      </c>
      <c r="L10" s="27">
        <f>K10/K15*100</f>
        <v>14.644066256163232</v>
      </c>
    </row>
    <row r="11" spans="1:12" s="28" customFormat="1" ht="13.5" customHeight="1" x14ac:dyDescent="0.15">
      <c r="A11" s="21" t="s">
        <v>100</v>
      </c>
      <c r="B11" s="24">
        <v>22</v>
      </c>
      <c r="C11" s="24">
        <v>40097</v>
      </c>
      <c r="D11" s="24">
        <v>17174</v>
      </c>
      <c r="E11" s="24">
        <v>73565</v>
      </c>
      <c r="F11" s="24">
        <v>9224</v>
      </c>
      <c r="G11" s="24">
        <v>123</v>
      </c>
      <c r="H11" s="25"/>
      <c r="I11" s="26"/>
      <c r="J11" s="24" t="s">
        <v>101</v>
      </c>
      <c r="K11" s="24">
        <v>8500</v>
      </c>
      <c r="L11" s="27">
        <f>K11/K15*100</f>
        <v>19.313353479811866</v>
      </c>
    </row>
    <row r="12" spans="1:12" s="28" customFormat="1" ht="13.5" customHeight="1" x14ac:dyDescent="0.15">
      <c r="A12" s="21" t="s">
        <v>102</v>
      </c>
      <c r="B12" s="24">
        <v>24</v>
      </c>
      <c r="C12" s="24">
        <v>43136</v>
      </c>
      <c r="D12" s="24">
        <v>18315</v>
      </c>
      <c r="E12" s="24">
        <v>79415</v>
      </c>
      <c r="F12" s="24">
        <v>10062</v>
      </c>
      <c r="G12" s="24">
        <v>124</v>
      </c>
      <c r="H12" s="25"/>
      <c r="I12" s="26"/>
      <c r="J12" s="24" t="s">
        <v>103</v>
      </c>
      <c r="K12" s="24">
        <v>4500</v>
      </c>
      <c r="L12" s="27">
        <f>K12/K15*100</f>
        <v>10.224716548135692</v>
      </c>
    </row>
    <row r="13" spans="1:12" s="28" customFormat="1" ht="13.5" customHeight="1" x14ac:dyDescent="0.15">
      <c r="A13" s="21" t="s">
        <v>104</v>
      </c>
      <c r="B13" s="24">
        <v>21</v>
      </c>
      <c r="C13" s="24">
        <v>41109</v>
      </c>
      <c r="D13" s="24">
        <v>18099</v>
      </c>
      <c r="E13" s="24">
        <v>77628</v>
      </c>
      <c r="F13" s="24">
        <v>9483</v>
      </c>
      <c r="G13" s="24">
        <v>118</v>
      </c>
      <c r="H13" s="25"/>
      <c r="I13" s="26"/>
      <c r="J13" s="24" t="s">
        <v>105</v>
      </c>
      <c r="K13" s="24">
        <v>6009</v>
      </c>
      <c r="L13" s="27">
        <f>K13/K15*100</f>
        <v>13.65340483061053</v>
      </c>
    </row>
    <row r="14" spans="1:12" s="28" customFormat="1" ht="13.5" customHeight="1" x14ac:dyDescent="0.15">
      <c r="A14" s="21" t="s">
        <v>106</v>
      </c>
      <c r="B14" s="24">
        <v>24</v>
      </c>
      <c r="C14" s="24">
        <v>42420</v>
      </c>
      <c r="D14" s="24">
        <v>19793</v>
      </c>
      <c r="E14" s="24">
        <v>85432</v>
      </c>
      <c r="F14" s="24">
        <v>10142</v>
      </c>
      <c r="G14" s="24">
        <v>178</v>
      </c>
      <c r="H14" s="25"/>
      <c r="I14" s="26"/>
      <c r="J14" s="30" t="s">
        <v>107</v>
      </c>
      <c r="K14" s="24">
        <f>SUM(K6:K13)</f>
        <v>33460</v>
      </c>
      <c r="L14" s="27">
        <f>K14/K15*100</f>
        <v>76.026447933471175</v>
      </c>
    </row>
    <row r="15" spans="1:12" s="28" customFormat="1" ht="13.5" customHeight="1" x14ac:dyDescent="0.15">
      <c r="A15" s="21" t="s">
        <v>108</v>
      </c>
      <c r="B15" s="24">
        <f t="shared" ref="B15:G15" si="0">SUM(B3:B14)</f>
        <v>290</v>
      </c>
      <c r="C15" s="24">
        <f t="shared" si="0"/>
        <v>559798</v>
      </c>
      <c r="D15" s="24">
        <f t="shared" si="0"/>
        <v>231353</v>
      </c>
      <c r="E15" s="24">
        <f t="shared" si="0"/>
        <v>984521</v>
      </c>
      <c r="F15" s="24">
        <f t="shared" si="0"/>
        <v>115440</v>
      </c>
      <c r="G15" s="24">
        <f t="shared" si="0"/>
        <v>2301</v>
      </c>
      <c r="H15" s="25"/>
      <c r="I15" s="26"/>
      <c r="J15" s="30" t="s">
        <v>109</v>
      </c>
      <c r="K15" s="24">
        <f>K5+K14</f>
        <v>44011</v>
      </c>
      <c r="L15" s="24">
        <v>100</v>
      </c>
    </row>
    <row r="16" spans="1:12" s="28" customFormat="1" ht="13.5" customHeight="1" x14ac:dyDescent="0.15">
      <c r="A16" s="21" t="s">
        <v>110</v>
      </c>
      <c r="B16" s="31"/>
      <c r="C16" s="24">
        <f>C15/B15</f>
        <v>1930.3379310344828</v>
      </c>
      <c r="D16" s="24">
        <f>D15/B15</f>
        <v>797.76896551724133</v>
      </c>
      <c r="E16" s="24">
        <f>E15/B15</f>
        <v>3394.9</v>
      </c>
      <c r="F16" s="24">
        <f>F15/B15</f>
        <v>398.06896551724139</v>
      </c>
      <c r="G16" s="24">
        <f>G15/B15</f>
        <v>7.9344827586206899</v>
      </c>
      <c r="H16" s="25"/>
      <c r="I16" s="26"/>
      <c r="J16" s="30" t="s">
        <v>111</v>
      </c>
      <c r="K16" s="24">
        <v>157</v>
      </c>
      <c r="L16" s="26"/>
    </row>
    <row r="17" spans="1:12" s="28" customFormat="1" ht="13.5" customHeight="1" x14ac:dyDescent="0.15">
      <c r="A17" s="21" t="s">
        <v>112</v>
      </c>
      <c r="B17" s="24">
        <f t="shared" ref="B17:F17" si="1">B15/12</f>
        <v>24.166666666666668</v>
      </c>
      <c r="C17" s="24">
        <f t="shared" si="1"/>
        <v>46649.833333333336</v>
      </c>
      <c r="D17" s="24">
        <f>D15/12</f>
        <v>19279.416666666668</v>
      </c>
      <c r="E17" s="24">
        <f>E15/12</f>
        <v>82043.416666666672</v>
      </c>
      <c r="F17" s="24">
        <f t="shared" si="1"/>
        <v>9620</v>
      </c>
      <c r="G17" s="24">
        <f>G15/12</f>
        <v>191.75</v>
      </c>
      <c r="H17" s="25"/>
      <c r="I17" s="26"/>
      <c r="J17" s="30" t="s">
        <v>113</v>
      </c>
      <c r="K17" s="24">
        <f>SUM(K15:K16)</f>
        <v>44168</v>
      </c>
      <c r="L17" s="26"/>
    </row>
    <row r="18" spans="1:12" ht="13.5" customHeight="1" x14ac:dyDescent="0.15">
      <c r="A18" s="16"/>
      <c r="B18" s="16"/>
      <c r="C18" s="16"/>
      <c r="D18" s="16"/>
      <c r="E18" s="16"/>
      <c r="F18" s="16"/>
      <c r="G18" s="16"/>
      <c r="H18" s="16"/>
      <c r="I18" s="16"/>
    </row>
    <row r="19" spans="1:12" ht="13.5" customHeight="1" x14ac:dyDescent="0.15">
      <c r="A19" s="16"/>
      <c r="B19" s="16"/>
      <c r="C19" s="16"/>
      <c r="D19" s="16"/>
      <c r="E19" s="16"/>
      <c r="F19" s="16"/>
      <c r="G19" s="16"/>
      <c r="H19" s="16"/>
      <c r="I19" s="16"/>
      <c r="J19" s="32"/>
    </row>
    <row r="20" spans="1:12" ht="13.5" customHeight="1" x14ac:dyDescent="0.15">
      <c r="A20" s="33" t="s">
        <v>114</v>
      </c>
      <c r="B20" s="16"/>
      <c r="C20" s="16"/>
      <c r="D20" s="16"/>
      <c r="E20" s="16"/>
      <c r="F20" s="16"/>
      <c r="G20" s="16"/>
      <c r="H20" s="16"/>
      <c r="I20" s="16"/>
      <c r="J20" s="16"/>
    </row>
    <row r="21" spans="1:12" s="28" customFormat="1" ht="13.5" x14ac:dyDescent="0.15">
      <c r="A21" s="21" t="s">
        <v>115</v>
      </c>
      <c r="B21" s="21" t="s">
        <v>116</v>
      </c>
      <c r="C21" s="21" t="s">
        <v>117</v>
      </c>
      <c r="D21" s="21" t="s">
        <v>118</v>
      </c>
      <c r="E21" s="21" t="s">
        <v>119</v>
      </c>
      <c r="F21" s="21" t="s">
        <v>120</v>
      </c>
      <c r="G21" s="21" t="s">
        <v>121</v>
      </c>
      <c r="H21" s="21" t="s">
        <v>122</v>
      </c>
      <c r="I21" s="136" t="s">
        <v>123</v>
      </c>
      <c r="J21" s="137"/>
      <c r="K21" s="34" t="s">
        <v>124</v>
      </c>
    </row>
    <row r="22" spans="1:12" s="28" customFormat="1" ht="13.5" customHeight="1" x14ac:dyDescent="0.15">
      <c r="A22" s="24" t="s">
        <v>125</v>
      </c>
      <c r="B22" s="24">
        <v>13379</v>
      </c>
      <c r="C22" s="24">
        <v>3236</v>
      </c>
      <c r="D22" s="24">
        <v>2307</v>
      </c>
      <c r="E22" s="24">
        <v>649</v>
      </c>
      <c r="F22" s="24">
        <v>1986</v>
      </c>
      <c r="G22" s="24">
        <v>513</v>
      </c>
      <c r="H22" s="24">
        <v>0</v>
      </c>
      <c r="I22" s="134">
        <f>SUM(B22:H22)</f>
        <v>22070</v>
      </c>
      <c r="J22" s="135"/>
      <c r="K22" s="27">
        <f>I22/I35*100</f>
        <v>6.492073904333834</v>
      </c>
    </row>
    <row r="23" spans="1:12" s="28" customFormat="1" ht="13.5" customHeight="1" x14ac:dyDescent="0.15">
      <c r="A23" s="24" t="s">
        <v>87</v>
      </c>
      <c r="B23" s="24">
        <v>30337</v>
      </c>
      <c r="C23" s="24">
        <v>6394</v>
      </c>
      <c r="D23" s="24">
        <v>4898</v>
      </c>
      <c r="E23" s="24">
        <v>1987</v>
      </c>
      <c r="F23" s="24">
        <v>3126</v>
      </c>
      <c r="G23" s="24">
        <v>2450</v>
      </c>
      <c r="H23" s="24">
        <v>0</v>
      </c>
      <c r="I23" s="134">
        <f>SUM(B23:H23)</f>
        <v>49192</v>
      </c>
      <c r="J23" s="135"/>
      <c r="K23" s="27">
        <f>I23/I35*100</f>
        <v>14.470235591390573</v>
      </c>
    </row>
    <row r="24" spans="1:12" s="28" customFormat="1" ht="13.5" customHeight="1" x14ac:dyDescent="0.15">
      <c r="A24" s="30" t="s">
        <v>89</v>
      </c>
      <c r="B24" s="24">
        <f>SUM(B22:B23)</f>
        <v>43716</v>
      </c>
      <c r="C24" s="24">
        <f t="shared" ref="C24:G24" si="2">SUM(C22:C23)</f>
        <v>9630</v>
      </c>
      <c r="D24" s="24">
        <f t="shared" si="2"/>
        <v>7205</v>
      </c>
      <c r="E24" s="24">
        <f t="shared" si="2"/>
        <v>2636</v>
      </c>
      <c r="F24" s="24">
        <f t="shared" si="2"/>
        <v>5112</v>
      </c>
      <c r="G24" s="24">
        <f t="shared" si="2"/>
        <v>2963</v>
      </c>
      <c r="H24" s="24">
        <f t="shared" ref="H24" si="3">H22+H23</f>
        <v>0</v>
      </c>
      <c r="I24" s="134">
        <f>SUM(B24:H24)</f>
        <v>71262</v>
      </c>
      <c r="J24" s="135"/>
      <c r="K24" s="27">
        <f t="shared" ref="K24" si="4">K22+K23</f>
        <v>20.962309495724405</v>
      </c>
    </row>
    <row r="25" spans="1:12" s="28" customFormat="1" ht="13.5" customHeight="1" x14ac:dyDescent="0.15">
      <c r="A25" s="24" t="s">
        <v>91</v>
      </c>
      <c r="B25" s="24">
        <v>6192</v>
      </c>
      <c r="C25" s="24">
        <v>27</v>
      </c>
      <c r="D25" s="24">
        <v>494</v>
      </c>
      <c r="E25" s="24">
        <v>272</v>
      </c>
      <c r="F25" s="24">
        <v>653</v>
      </c>
      <c r="G25" s="24">
        <v>183</v>
      </c>
      <c r="H25" s="24">
        <v>0</v>
      </c>
      <c r="I25" s="134">
        <f t="shared" ref="I25:I32" si="5">SUM(B25:H25)</f>
        <v>7821</v>
      </c>
      <c r="J25" s="135"/>
      <c r="K25" s="27">
        <f>I25/I35*100</f>
        <v>2.3006121434433582</v>
      </c>
    </row>
    <row r="26" spans="1:12" s="28" customFormat="1" ht="13.5" customHeight="1" x14ac:dyDescent="0.15">
      <c r="A26" s="24" t="s">
        <v>93</v>
      </c>
      <c r="B26" s="26">
        <v>3352</v>
      </c>
      <c r="C26" s="24">
        <v>5</v>
      </c>
      <c r="D26" s="24">
        <v>180</v>
      </c>
      <c r="E26" s="24">
        <v>284</v>
      </c>
      <c r="F26" s="24">
        <v>144</v>
      </c>
      <c r="G26" s="24">
        <v>81</v>
      </c>
      <c r="H26" s="24">
        <v>0</v>
      </c>
      <c r="I26" s="134">
        <f t="shared" si="5"/>
        <v>4046</v>
      </c>
      <c r="J26" s="135"/>
      <c r="K26" s="27">
        <f>I26/I35*100</f>
        <v>1.1901645227428497</v>
      </c>
    </row>
    <row r="27" spans="1:12" s="28" customFormat="1" ht="13.5" customHeight="1" x14ac:dyDescent="0.15">
      <c r="A27" s="24" t="s">
        <v>95</v>
      </c>
      <c r="B27" s="24">
        <v>5838</v>
      </c>
      <c r="C27" s="24">
        <v>9</v>
      </c>
      <c r="D27" s="24">
        <v>164</v>
      </c>
      <c r="E27" s="24">
        <v>224</v>
      </c>
      <c r="F27" s="24">
        <v>245</v>
      </c>
      <c r="G27" s="24">
        <v>114</v>
      </c>
      <c r="H27" s="24">
        <v>0</v>
      </c>
      <c r="I27" s="134">
        <f t="shared" si="5"/>
        <v>6594</v>
      </c>
      <c r="J27" s="135"/>
      <c r="K27" s="27">
        <f>I27/I35*100</f>
        <v>1.9396798969269282</v>
      </c>
    </row>
    <row r="28" spans="1:12" s="28" customFormat="1" ht="13.5" customHeight="1" x14ac:dyDescent="0.15">
      <c r="A28" s="24" t="s">
        <v>126</v>
      </c>
      <c r="B28" s="24">
        <v>6573</v>
      </c>
      <c r="C28" s="24">
        <v>31</v>
      </c>
      <c r="D28" s="24">
        <v>585</v>
      </c>
      <c r="E28" s="24">
        <v>100</v>
      </c>
      <c r="F28" s="24">
        <v>292</v>
      </c>
      <c r="G28" s="24">
        <v>106</v>
      </c>
      <c r="H28" s="24">
        <v>0</v>
      </c>
      <c r="I28" s="134">
        <f t="shared" si="5"/>
        <v>7687</v>
      </c>
      <c r="J28" s="135"/>
      <c r="K28" s="27">
        <f>I28/I35*100</f>
        <v>2.2611949298873668</v>
      </c>
    </row>
    <row r="29" spans="1:12" s="28" customFormat="1" ht="13.5" customHeight="1" x14ac:dyDescent="0.15">
      <c r="A29" s="24" t="s">
        <v>99</v>
      </c>
      <c r="B29" s="24">
        <v>31804</v>
      </c>
      <c r="C29" s="24">
        <v>659</v>
      </c>
      <c r="D29" s="24">
        <v>5844</v>
      </c>
      <c r="E29" s="24">
        <v>1837</v>
      </c>
      <c r="F29" s="24">
        <v>3071</v>
      </c>
      <c r="G29" s="24">
        <v>2063</v>
      </c>
      <c r="H29" s="24">
        <v>1</v>
      </c>
      <c r="I29" s="134">
        <f t="shared" si="5"/>
        <v>45279</v>
      </c>
      <c r="J29" s="135"/>
      <c r="K29" s="27">
        <f>I29/I35*100</f>
        <v>13.319194123893595</v>
      </c>
    </row>
    <row r="30" spans="1:12" s="28" customFormat="1" ht="13.5" customHeight="1" x14ac:dyDescent="0.15">
      <c r="A30" s="24" t="s">
        <v>101</v>
      </c>
      <c r="B30" s="24">
        <v>58935</v>
      </c>
      <c r="C30" s="24">
        <v>637</v>
      </c>
      <c r="D30" s="24">
        <v>7976</v>
      </c>
      <c r="E30" s="24">
        <v>2659</v>
      </c>
      <c r="F30" s="24">
        <v>6035</v>
      </c>
      <c r="G30" s="24">
        <v>2766</v>
      </c>
      <c r="H30" s="24">
        <v>0</v>
      </c>
      <c r="I30" s="134">
        <f t="shared" si="5"/>
        <v>79008</v>
      </c>
      <c r="J30" s="135"/>
      <c r="K30" s="27">
        <f>I30/I35*100</f>
        <v>23.240859765908816</v>
      </c>
    </row>
    <row r="31" spans="1:12" s="28" customFormat="1" ht="13.5" customHeight="1" x14ac:dyDescent="0.15">
      <c r="A31" s="24" t="s">
        <v>103</v>
      </c>
      <c r="B31" s="24">
        <v>31492</v>
      </c>
      <c r="C31" s="24">
        <v>290</v>
      </c>
      <c r="D31" s="24">
        <v>3485</v>
      </c>
      <c r="E31" s="26">
        <v>2213</v>
      </c>
      <c r="F31" s="24">
        <v>5019</v>
      </c>
      <c r="G31" s="24">
        <v>1772</v>
      </c>
      <c r="H31" s="24">
        <v>0</v>
      </c>
      <c r="I31" s="134">
        <f t="shared" si="5"/>
        <v>44271</v>
      </c>
      <c r="J31" s="135"/>
      <c r="K31" s="27">
        <f>I31/I35*100</f>
        <v>13.022682547293302</v>
      </c>
    </row>
    <row r="32" spans="1:12" s="28" customFormat="1" ht="13.5" customHeight="1" x14ac:dyDescent="0.15">
      <c r="A32" s="24" t="s">
        <v>105</v>
      </c>
      <c r="B32" s="24">
        <v>42681</v>
      </c>
      <c r="C32" s="24">
        <v>745</v>
      </c>
      <c r="D32" s="24">
        <v>5944</v>
      </c>
      <c r="E32" s="24">
        <v>3575</v>
      </c>
      <c r="F32" s="24">
        <v>6138</v>
      </c>
      <c r="G32" s="24">
        <v>14380</v>
      </c>
      <c r="H32" s="24">
        <v>0</v>
      </c>
      <c r="I32" s="134">
        <f t="shared" si="5"/>
        <v>73463</v>
      </c>
      <c r="J32" s="135"/>
      <c r="K32" s="27">
        <f>I32/I35*100</f>
        <v>21.609751936297076</v>
      </c>
    </row>
    <row r="33" spans="1:15" s="28" customFormat="1" ht="13.5" customHeight="1" x14ac:dyDescent="0.15">
      <c r="A33" s="30" t="s">
        <v>107</v>
      </c>
      <c r="B33" s="24">
        <f>SUM(B25:B32)</f>
        <v>186867</v>
      </c>
      <c r="C33" s="24">
        <f t="shared" ref="C33:G33" si="6">SUM(C25:C32)</f>
        <v>2403</v>
      </c>
      <c r="D33" s="24">
        <f t="shared" si="6"/>
        <v>24672</v>
      </c>
      <c r="E33" s="24">
        <f t="shared" si="6"/>
        <v>11164</v>
      </c>
      <c r="F33" s="24">
        <f t="shared" si="6"/>
        <v>21597</v>
      </c>
      <c r="G33" s="24">
        <f t="shared" si="6"/>
        <v>21465</v>
      </c>
      <c r="H33" s="24">
        <f>SUM(H25:H32)</f>
        <v>1</v>
      </c>
      <c r="I33" s="134">
        <f>SUM(B33:H33)</f>
        <v>268169</v>
      </c>
      <c r="J33" s="135"/>
      <c r="K33" s="27">
        <f>I33/I35*100</f>
        <v>78.884139866393298</v>
      </c>
    </row>
    <row r="34" spans="1:15" s="28" customFormat="1" ht="13.5" customHeight="1" x14ac:dyDescent="0.15">
      <c r="A34" s="30" t="s">
        <v>127</v>
      </c>
      <c r="B34" s="24">
        <v>522</v>
      </c>
      <c r="C34" s="31"/>
      <c r="D34" s="31"/>
      <c r="E34" s="31"/>
      <c r="F34" s="31"/>
      <c r="G34" s="31"/>
      <c r="H34" s="31"/>
      <c r="I34" s="134">
        <f t="shared" ref="I34" si="7">SUM(B34:H34)</f>
        <v>522</v>
      </c>
      <c r="J34" s="135"/>
      <c r="K34" s="27">
        <f>I34/I35*100</f>
        <v>0.15355063788229548</v>
      </c>
      <c r="N34" s="32"/>
      <c r="O34" s="35"/>
    </row>
    <row r="35" spans="1:15" s="28" customFormat="1" ht="13.5" customHeight="1" x14ac:dyDescent="0.15">
      <c r="A35" s="30" t="s">
        <v>109</v>
      </c>
      <c r="B35" s="24">
        <f>B24+B33+B34</f>
        <v>231105</v>
      </c>
      <c r="C35" s="24">
        <f t="shared" ref="C35:H35" si="8">C24+C33</f>
        <v>12033</v>
      </c>
      <c r="D35" s="24">
        <f t="shared" si="8"/>
        <v>31877</v>
      </c>
      <c r="E35" s="24">
        <f t="shared" si="8"/>
        <v>13800</v>
      </c>
      <c r="F35" s="24">
        <f t="shared" si="8"/>
        <v>26709</v>
      </c>
      <c r="G35" s="24">
        <f t="shared" si="8"/>
        <v>24428</v>
      </c>
      <c r="H35" s="24">
        <f t="shared" si="8"/>
        <v>1</v>
      </c>
      <c r="I35" s="134">
        <f>SUM(B35:H35)</f>
        <v>339953</v>
      </c>
      <c r="J35" s="135"/>
      <c r="K35" s="24">
        <v>100</v>
      </c>
      <c r="N35" s="35"/>
      <c r="O35" s="35"/>
    </row>
    <row r="36" spans="1:15" s="28" customFormat="1" ht="13.5" customHeight="1" x14ac:dyDescent="0.15">
      <c r="A36" s="30" t="s">
        <v>128</v>
      </c>
      <c r="B36" s="24">
        <v>201</v>
      </c>
      <c r="C36" s="31"/>
      <c r="D36" s="31"/>
      <c r="E36" s="31"/>
      <c r="F36" s="31"/>
      <c r="G36" s="31"/>
      <c r="H36" s="31"/>
      <c r="I36" s="134">
        <f>SUM(B36:H36)</f>
        <v>201</v>
      </c>
      <c r="J36" s="135"/>
    </row>
    <row r="37" spans="1:15" s="28" customFormat="1" ht="13.5" customHeight="1" x14ac:dyDescent="0.15">
      <c r="A37" s="30" t="s">
        <v>129</v>
      </c>
      <c r="B37" s="24">
        <f>B35+B36</f>
        <v>231306</v>
      </c>
      <c r="C37" s="24">
        <f t="shared" ref="C37:H37" si="9">C35+C36</f>
        <v>12033</v>
      </c>
      <c r="D37" s="24">
        <f t="shared" si="9"/>
        <v>31877</v>
      </c>
      <c r="E37" s="24">
        <f t="shared" si="9"/>
        <v>13800</v>
      </c>
      <c r="F37" s="24">
        <f t="shared" si="9"/>
        <v>26709</v>
      </c>
      <c r="G37" s="24">
        <f t="shared" si="9"/>
        <v>24428</v>
      </c>
      <c r="H37" s="24">
        <f t="shared" si="9"/>
        <v>1</v>
      </c>
      <c r="I37" s="134">
        <f>SUM(B37:H37)</f>
        <v>340154</v>
      </c>
      <c r="J37" s="135"/>
      <c r="K37" s="36"/>
    </row>
    <row r="38" spans="1:15" s="28" customFormat="1" ht="13.5" customHeight="1" x14ac:dyDescent="0.15">
      <c r="A38" s="21" t="s">
        <v>130</v>
      </c>
      <c r="B38" s="27">
        <f>B37/I37*100</f>
        <v>68.000376300146399</v>
      </c>
      <c r="C38" s="27">
        <f>C37/I37*100</f>
        <v>3.5375153606895702</v>
      </c>
      <c r="D38" s="27">
        <f>D37/I37*100</f>
        <v>9.3713435679133568</v>
      </c>
      <c r="E38" s="27">
        <f>E37/I37*100</f>
        <v>4.0569859534210977</v>
      </c>
      <c r="F38" s="27">
        <f>F37/I37*100</f>
        <v>7.8520317268060937</v>
      </c>
      <c r="G38" s="27">
        <f>G37/I37*100</f>
        <v>7.1814531065341001</v>
      </c>
      <c r="H38" s="27">
        <v>0</v>
      </c>
      <c r="I38" s="134">
        <f>SUM(B38:H38)</f>
        <v>99.999706015510611</v>
      </c>
      <c r="J38" s="135"/>
      <c r="K38" s="36"/>
    </row>
    <row r="39" spans="1:15" s="28" customFormat="1" ht="13.5" customHeight="1" x14ac:dyDescent="0.15">
      <c r="K39" s="36"/>
    </row>
    <row r="40" spans="1:15" ht="13.5" customHeight="1" x14ac:dyDescent="0.15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1:15" ht="13.5" customHeight="1" x14ac:dyDescent="0.15">
      <c r="A41" s="15" t="s">
        <v>131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5" ht="13.5" customHeight="1" x14ac:dyDescent="0.15">
      <c r="A42" s="21" t="s">
        <v>132</v>
      </c>
      <c r="B42" s="21" t="s">
        <v>116</v>
      </c>
      <c r="C42" s="21" t="s">
        <v>133</v>
      </c>
      <c r="D42" s="21" t="s">
        <v>118</v>
      </c>
      <c r="E42" s="21" t="s">
        <v>119</v>
      </c>
      <c r="F42" s="21" t="s">
        <v>134</v>
      </c>
      <c r="G42" s="21" t="s">
        <v>121</v>
      </c>
      <c r="H42" s="21" t="s">
        <v>123</v>
      </c>
    </row>
    <row r="43" spans="1:15" s="37" customFormat="1" ht="13.5" customHeight="1" x14ac:dyDescent="0.15">
      <c r="A43" s="24" t="s">
        <v>135</v>
      </c>
      <c r="B43" s="24">
        <v>166798</v>
      </c>
      <c r="C43" s="24">
        <v>14335</v>
      </c>
      <c r="D43" s="24">
        <v>33150</v>
      </c>
      <c r="E43" s="24">
        <v>16760</v>
      </c>
      <c r="F43" s="24">
        <v>17262</v>
      </c>
      <c r="G43" s="24">
        <v>37560</v>
      </c>
      <c r="H43" s="24">
        <f>SUM(B43:G43)</f>
        <v>285865</v>
      </c>
    </row>
    <row r="44" spans="1:15" s="28" customFormat="1" ht="13.5" customHeight="1" x14ac:dyDescent="0.15">
      <c r="A44" s="24" t="s">
        <v>136</v>
      </c>
      <c r="B44" s="24">
        <v>8657</v>
      </c>
      <c r="C44" s="24">
        <v>1</v>
      </c>
      <c r="D44" s="24">
        <v>1</v>
      </c>
      <c r="E44" s="24">
        <v>0</v>
      </c>
      <c r="F44" s="24">
        <v>0</v>
      </c>
      <c r="G44" s="24">
        <v>0</v>
      </c>
      <c r="H44" s="24">
        <f t="shared" ref="H44:H51" si="10">SUM(B44:G44)</f>
        <v>8659</v>
      </c>
    </row>
    <row r="45" spans="1:15" s="28" customFormat="1" ht="13.5" customHeight="1" x14ac:dyDescent="0.15">
      <c r="A45" s="24" t="s">
        <v>137</v>
      </c>
      <c r="B45" s="24">
        <v>64510</v>
      </c>
      <c r="C45" s="24">
        <v>27368</v>
      </c>
      <c r="D45" s="24">
        <v>14393</v>
      </c>
      <c r="E45" s="24">
        <v>14860</v>
      </c>
      <c r="F45" s="24">
        <v>13318</v>
      </c>
      <c r="G45" s="24">
        <v>14348</v>
      </c>
      <c r="H45" s="24">
        <f t="shared" si="10"/>
        <v>148797</v>
      </c>
    </row>
    <row r="46" spans="1:15" s="28" customFormat="1" ht="13.5" customHeight="1" x14ac:dyDescent="0.15">
      <c r="A46" s="24" t="s">
        <v>138</v>
      </c>
      <c r="B46" s="24">
        <v>7583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f t="shared" si="10"/>
        <v>7583</v>
      </c>
    </row>
    <row r="47" spans="1:15" s="28" customFormat="1" ht="13.5" customHeight="1" x14ac:dyDescent="0.15">
      <c r="A47" s="24" t="s">
        <v>139</v>
      </c>
      <c r="B47" s="24">
        <v>2956</v>
      </c>
      <c r="C47" s="24">
        <v>0</v>
      </c>
      <c r="D47" s="24">
        <v>180</v>
      </c>
      <c r="E47" s="24">
        <v>12</v>
      </c>
      <c r="F47" s="24">
        <v>39</v>
      </c>
      <c r="G47" s="24">
        <v>59</v>
      </c>
      <c r="H47" s="24">
        <f t="shared" si="10"/>
        <v>3246</v>
      </c>
    </row>
    <row r="48" spans="1:15" s="28" customFormat="1" ht="13.5" customHeight="1" x14ac:dyDescent="0.15">
      <c r="A48" s="24" t="s">
        <v>140</v>
      </c>
      <c r="B48" s="24">
        <v>13704</v>
      </c>
      <c r="C48" s="24">
        <v>0</v>
      </c>
      <c r="D48" s="24">
        <v>0</v>
      </c>
      <c r="E48" s="24">
        <v>7</v>
      </c>
      <c r="F48" s="24">
        <v>0</v>
      </c>
      <c r="G48" s="24">
        <v>0</v>
      </c>
      <c r="H48" s="24">
        <f t="shared" si="10"/>
        <v>13711</v>
      </c>
    </row>
    <row r="49" spans="1:10" s="28" customFormat="1" ht="13.5" customHeight="1" x14ac:dyDescent="0.15">
      <c r="A49" s="24" t="s">
        <v>141</v>
      </c>
      <c r="B49" s="24">
        <v>10558</v>
      </c>
      <c r="C49" s="24">
        <v>0</v>
      </c>
      <c r="D49" s="24">
        <v>685</v>
      </c>
      <c r="E49" s="24">
        <v>1236</v>
      </c>
      <c r="F49" s="24">
        <v>610</v>
      </c>
      <c r="G49" s="24">
        <v>767</v>
      </c>
      <c r="H49" s="24">
        <f t="shared" si="10"/>
        <v>13856</v>
      </c>
    </row>
    <row r="50" spans="1:10" s="28" customFormat="1" ht="13.5" customHeight="1" x14ac:dyDescent="0.15">
      <c r="A50" s="30" t="s">
        <v>142</v>
      </c>
      <c r="B50" s="24">
        <f>SUM(B43:B49)</f>
        <v>274766</v>
      </c>
      <c r="C50" s="24">
        <f t="shared" ref="C50:G50" si="11">SUM(C43:C49)</f>
        <v>41704</v>
      </c>
      <c r="D50" s="24">
        <f t="shared" si="11"/>
        <v>48409</v>
      </c>
      <c r="E50" s="24">
        <f t="shared" si="11"/>
        <v>32875</v>
      </c>
      <c r="F50" s="24">
        <f t="shared" si="11"/>
        <v>31229</v>
      </c>
      <c r="G50" s="24">
        <f t="shared" si="11"/>
        <v>52734</v>
      </c>
      <c r="H50" s="24">
        <f>SUM(H43:H49)</f>
        <v>481717</v>
      </c>
    </row>
    <row r="51" spans="1:10" s="28" customFormat="1" ht="13.5" customHeight="1" x14ac:dyDescent="0.15">
      <c r="A51" s="24" t="s">
        <v>124</v>
      </c>
      <c r="B51" s="27">
        <f>B50/H50*100</f>
        <v>57.038883825980811</v>
      </c>
      <c r="C51" s="27">
        <f>C50/H50*100</f>
        <v>8.657365216506788</v>
      </c>
      <c r="D51" s="27">
        <f>D50/H50*100</f>
        <v>10.049261288266763</v>
      </c>
      <c r="E51" s="27">
        <f>E50/H50*100</f>
        <v>6.8245463622832485</v>
      </c>
      <c r="F51" s="27">
        <f>F50/H50*100</f>
        <v>6.4828519649503757</v>
      </c>
      <c r="G51" s="27">
        <f>G50/H50*100</f>
        <v>10.94709134201201</v>
      </c>
      <c r="H51" s="24">
        <f t="shared" si="10"/>
        <v>99.999999999999986</v>
      </c>
    </row>
    <row r="52" spans="1:10" s="28" customFormat="1" ht="13.5" customHeight="1" x14ac:dyDescent="0.15">
      <c r="A52" s="26"/>
      <c r="B52" s="26"/>
      <c r="C52" s="26"/>
      <c r="D52" s="26"/>
      <c r="E52" s="26"/>
      <c r="F52" s="26"/>
      <c r="G52" s="26"/>
      <c r="H52" s="26"/>
    </row>
    <row r="53" spans="1:10" s="37" customFormat="1" ht="13.5" customHeight="1" x14ac:dyDescent="0.15">
      <c r="A53" s="21" t="s">
        <v>132</v>
      </c>
      <c r="B53" s="21" t="s">
        <v>116</v>
      </c>
      <c r="C53" s="21" t="s">
        <v>133</v>
      </c>
      <c r="D53" s="21" t="s">
        <v>143</v>
      </c>
      <c r="E53" s="21" t="s">
        <v>119</v>
      </c>
      <c r="F53" s="21" t="s">
        <v>134</v>
      </c>
      <c r="G53" s="21" t="s">
        <v>121</v>
      </c>
      <c r="H53" s="21" t="s">
        <v>123</v>
      </c>
    </row>
    <row r="54" spans="1:10" s="28" customFormat="1" ht="13.5" customHeight="1" x14ac:dyDescent="0.15">
      <c r="A54" s="24" t="s">
        <v>144</v>
      </c>
      <c r="B54" s="24">
        <v>18313</v>
      </c>
      <c r="C54" s="24">
        <v>3037</v>
      </c>
      <c r="D54" s="24">
        <v>1739</v>
      </c>
      <c r="E54" s="24">
        <v>1362</v>
      </c>
      <c r="F54" s="24">
        <v>1452</v>
      </c>
      <c r="G54" s="24">
        <v>1578</v>
      </c>
      <c r="H54" s="24">
        <f>SUM(B54:G54)</f>
        <v>27481</v>
      </c>
    </row>
    <row r="55" spans="1:10" ht="12.75" customHeight="1" x14ac:dyDescent="0.15">
      <c r="A55" s="16" t="s">
        <v>145</v>
      </c>
      <c r="B55" s="16"/>
      <c r="C55" s="16"/>
      <c r="D55" s="16"/>
      <c r="E55" s="16"/>
      <c r="F55" s="16"/>
      <c r="G55" s="16"/>
    </row>
    <row r="56" spans="1:10" ht="13.5" customHeight="1" x14ac:dyDescent="0.15">
      <c r="A56" s="16" t="s">
        <v>146</v>
      </c>
      <c r="B56" s="16"/>
      <c r="C56" s="16"/>
      <c r="D56" s="16"/>
      <c r="E56" s="16"/>
      <c r="F56" s="16"/>
      <c r="G56" s="16"/>
    </row>
    <row r="57" spans="1:10" x14ac:dyDescent="0.15">
      <c r="C57" s="16"/>
      <c r="D57" s="16"/>
      <c r="E57" s="16"/>
      <c r="F57" s="16"/>
      <c r="G57" s="16"/>
      <c r="H57" s="16"/>
    </row>
    <row r="58" spans="1:10" x14ac:dyDescent="0.15">
      <c r="C58" s="16"/>
      <c r="D58" s="16"/>
      <c r="E58" s="16"/>
      <c r="F58" s="16"/>
      <c r="G58" s="16"/>
      <c r="H58" s="16"/>
    </row>
    <row r="59" spans="1:10" x14ac:dyDescent="0.15">
      <c r="C59" s="16"/>
      <c r="D59" s="16"/>
      <c r="E59" s="16"/>
      <c r="F59" s="16"/>
      <c r="G59" s="16"/>
      <c r="H59" s="16"/>
    </row>
    <row r="60" spans="1:10" x14ac:dyDescent="0.15">
      <c r="A60" s="16"/>
      <c r="B60" s="16"/>
      <c r="C60" s="16"/>
      <c r="D60" s="16"/>
      <c r="E60" s="16"/>
      <c r="F60" s="16"/>
      <c r="G60" s="16"/>
      <c r="H60" s="16"/>
    </row>
    <row r="61" spans="1:10" x14ac:dyDescent="0.15">
      <c r="A61" s="16"/>
      <c r="B61" s="16"/>
      <c r="C61" s="16"/>
      <c r="D61" s="16"/>
      <c r="E61" s="16"/>
      <c r="F61" s="16"/>
      <c r="G61" s="16"/>
      <c r="H61" s="16"/>
      <c r="I61" s="16"/>
      <c r="J61" s="16"/>
    </row>
  </sheetData>
  <mergeCells count="18">
    <mergeCell ref="I26:J26"/>
    <mergeCell ref="I21:J21"/>
    <mergeCell ref="I22:J22"/>
    <mergeCell ref="I23:J23"/>
    <mergeCell ref="I24:J24"/>
    <mergeCell ref="I25:J25"/>
    <mergeCell ref="I38:J38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verticalDpi="300" r:id="rId1"/>
  <headerFooter alignWithMargins="0">
    <oddFooter>&amp;C&amp;"Century,標準"&amp;12 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1"/>
  <sheetViews>
    <sheetView workbookViewId="0">
      <selection activeCell="H15" sqref="H15"/>
    </sheetView>
  </sheetViews>
  <sheetFormatPr defaultRowHeight="13.5" x14ac:dyDescent="0.15"/>
  <cols>
    <col min="1" max="1" width="2.75" style="40" customWidth="1"/>
    <col min="2" max="2" width="9.875" style="62" customWidth="1"/>
    <col min="3" max="3" width="10.75" style="40" customWidth="1"/>
    <col min="4" max="4" width="9.875" style="40" customWidth="1"/>
    <col min="5" max="5" width="8.875" style="40" customWidth="1"/>
    <col min="6" max="6" width="5.75" style="40" customWidth="1"/>
    <col min="7" max="7" width="2.625" style="40" customWidth="1"/>
    <col min="8" max="9" width="10.125" style="40" customWidth="1"/>
    <col min="10" max="10" width="9.375" style="40" customWidth="1"/>
    <col min="11" max="11" width="10.75" style="40" customWidth="1"/>
    <col min="12" max="12" width="8.75" style="40" customWidth="1"/>
    <col min="13" max="13" width="14.5" style="40" customWidth="1"/>
    <col min="14" max="14" width="9" style="41"/>
    <col min="15" max="16384" width="9" style="40"/>
  </cols>
  <sheetData>
    <row r="1" spans="1:14" x14ac:dyDescent="0.15">
      <c r="A1" s="38" t="s">
        <v>147</v>
      </c>
      <c r="B1" s="39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4" s="44" customFormat="1" x14ac:dyDescent="0.15">
      <c r="A2" s="42"/>
      <c r="B2" s="43" t="s">
        <v>132</v>
      </c>
      <c r="C2" s="21" t="s">
        <v>116</v>
      </c>
      <c r="D2" s="42" t="s">
        <v>148</v>
      </c>
      <c r="E2" s="42" t="s">
        <v>149</v>
      </c>
      <c r="F2" s="141" t="s">
        <v>150</v>
      </c>
      <c r="G2" s="142"/>
      <c r="H2" s="42" t="s">
        <v>151</v>
      </c>
      <c r="I2" s="42" t="s">
        <v>152</v>
      </c>
      <c r="J2" s="42" t="s">
        <v>122</v>
      </c>
      <c r="K2" s="42" t="s">
        <v>123</v>
      </c>
      <c r="L2" s="22" t="s">
        <v>124</v>
      </c>
      <c r="N2" s="45"/>
    </row>
    <row r="3" spans="1:14" x14ac:dyDescent="0.15">
      <c r="A3" s="46"/>
      <c r="B3" s="43" t="s">
        <v>135</v>
      </c>
      <c r="C3" s="47">
        <v>360474</v>
      </c>
      <c r="D3" s="47">
        <v>7905</v>
      </c>
      <c r="E3" s="47">
        <v>53056</v>
      </c>
      <c r="F3" s="144">
        <v>25538</v>
      </c>
      <c r="G3" s="146"/>
      <c r="H3" s="47">
        <v>36267</v>
      </c>
      <c r="I3" s="47">
        <v>44896</v>
      </c>
      <c r="J3" s="47">
        <v>1</v>
      </c>
      <c r="K3" s="47">
        <f>SUM(C3:J3)</f>
        <v>528137</v>
      </c>
      <c r="L3" s="48">
        <f>K3/K18*100</f>
        <v>36.697332490254794</v>
      </c>
      <c r="M3" s="49"/>
    </row>
    <row r="4" spans="1:14" x14ac:dyDescent="0.15">
      <c r="A4" s="50"/>
      <c r="B4" s="43" t="s">
        <v>153</v>
      </c>
      <c r="C4" s="47">
        <v>62825</v>
      </c>
      <c r="D4" s="47">
        <v>23</v>
      </c>
      <c r="E4" s="47">
        <v>6263</v>
      </c>
      <c r="F4" s="144">
        <v>1955</v>
      </c>
      <c r="G4" s="146"/>
      <c r="H4" s="47">
        <v>7054</v>
      </c>
      <c r="I4" s="47">
        <v>10050</v>
      </c>
      <c r="J4" s="47">
        <v>0</v>
      </c>
      <c r="K4" s="47">
        <f t="shared" ref="K4:K17" si="0">SUM(C4:J4)</f>
        <v>88170</v>
      </c>
      <c r="L4" s="48">
        <f>K4/K18*100</f>
        <v>6.1264478831548734</v>
      </c>
      <c r="M4" s="49"/>
    </row>
    <row r="5" spans="1:14" x14ac:dyDescent="0.15">
      <c r="A5" s="50"/>
      <c r="B5" s="43" t="s">
        <v>154</v>
      </c>
      <c r="C5" s="47">
        <v>55389</v>
      </c>
      <c r="D5" s="47">
        <v>0</v>
      </c>
      <c r="E5" s="47">
        <v>141</v>
      </c>
      <c r="F5" s="144">
        <v>69</v>
      </c>
      <c r="G5" s="146"/>
      <c r="H5" s="47">
        <v>166</v>
      </c>
      <c r="I5" s="47">
        <v>60</v>
      </c>
      <c r="J5" s="47">
        <v>0</v>
      </c>
      <c r="K5" s="47">
        <f t="shared" si="0"/>
        <v>55825</v>
      </c>
      <c r="L5" s="48">
        <f>K5/K18*100</f>
        <v>3.8789719074188591</v>
      </c>
      <c r="M5" s="49"/>
    </row>
    <row r="6" spans="1:14" x14ac:dyDescent="0.15">
      <c r="A6" s="50"/>
      <c r="B6" s="51" t="s">
        <v>138</v>
      </c>
      <c r="C6" s="47">
        <v>3111</v>
      </c>
      <c r="D6" s="47">
        <v>0</v>
      </c>
      <c r="E6" s="47">
        <v>14</v>
      </c>
      <c r="F6" s="144">
        <v>4</v>
      </c>
      <c r="G6" s="146"/>
      <c r="H6" s="47">
        <v>18</v>
      </c>
      <c r="I6" s="47">
        <v>8</v>
      </c>
      <c r="J6" s="47">
        <v>0</v>
      </c>
      <c r="K6" s="47">
        <f t="shared" si="0"/>
        <v>3155</v>
      </c>
      <c r="L6" s="48">
        <f>K6/K18*100</f>
        <v>0.2192235802580654</v>
      </c>
      <c r="M6" s="49"/>
    </row>
    <row r="7" spans="1:14" ht="13.5" customHeight="1" x14ac:dyDescent="0.15">
      <c r="A7" s="153" t="s">
        <v>155</v>
      </c>
      <c r="B7" s="43" t="s">
        <v>156</v>
      </c>
      <c r="C7" s="47">
        <v>12</v>
      </c>
      <c r="D7" s="47">
        <v>0</v>
      </c>
      <c r="E7" s="47">
        <v>2</v>
      </c>
      <c r="F7" s="144">
        <v>1</v>
      </c>
      <c r="G7" s="146"/>
      <c r="H7" s="47">
        <v>8</v>
      </c>
      <c r="I7" s="47">
        <v>0</v>
      </c>
      <c r="J7" s="47">
        <v>0</v>
      </c>
      <c r="K7" s="47">
        <f t="shared" si="0"/>
        <v>23</v>
      </c>
      <c r="L7" s="48">
        <f>K7/K18*100</f>
        <v>1.5981433743060235E-3</v>
      </c>
      <c r="M7" s="49"/>
    </row>
    <row r="8" spans="1:14" x14ac:dyDescent="0.15">
      <c r="A8" s="153"/>
      <c r="B8" s="43" t="s">
        <v>157</v>
      </c>
      <c r="C8" s="47">
        <v>1090</v>
      </c>
      <c r="D8" s="47">
        <v>35</v>
      </c>
      <c r="E8" s="47">
        <v>329</v>
      </c>
      <c r="F8" s="144">
        <v>214</v>
      </c>
      <c r="G8" s="146"/>
      <c r="H8" s="47">
        <v>84</v>
      </c>
      <c r="I8" s="47">
        <v>186</v>
      </c>
      <c r="J8" s="47">
        <v>0</v>
      </c>
      <c r="K8" s="47">
        <f t="shared" si="0"/>
        <v>1938</v>
      </c>
      <c r="L8" s="48">
        <f>K8/K18*100</f>
        <v>0.13466095040891624</v>
      </c>
      <c r="M8" s="49"/>
    </row>
    <row r="9" spans="1:14" x14ac:dyDescent="0.15">
      <c r="A9" s="153"/>
      <c r="B9" s="43" t="s">
        <v>158</v>
      </c>
      <c r="C9" s="47">
        <v>109</v>
      </c>
      <c r="D9" s="47">
        <v>0</v>
      </c>
      <c r="E9" s="47">
        <v>0</v>
      </c>
      <c r="F9" s="144">
        <v>2</v>
      </c>
      <c r="G9" s="146"/>
      <c r="H9" s="47">
        <v>3</v>
      </c>
      <c r="I9" s="47">
        <v>0</v>
      </c>
      <c r="J9" s="47">
        <v>0</v>
      </c>
      <c r="K9" s="47">
        <f t="shared" si="0"/>
        <v>114</v>
      </c>
      <c r="L9" s="48">
        <f>K9/K18*100</f>
        <v>7.9212323769950743E-3</v>
      </c>
      <c r="M9" s="49"/>
    </row>
    <row r="10" spans="1:14" x14ac:dyDescent="0.15">
      <c r="A10" s="153"/>
      <c r="B10" s="43" t="s">
        <v>159</v>
      </c>
      <c r="C10" s="47">
        <v>134</v>
      </c>
      <c r="D10" s="47">
        <v>0</v>
      </c>
      <c r="E10" s="47">
        <v>0</v>
      </c>
      <c r="F10" s="144">
        <v>0</v>
      </c>
      <c r="G10" s="146"/>
      <c r="H10" s="47">
        <v>2</v>
      </c>
      <c r="I10" s="47">
        <v>0</v>
      </c>
      <c r="J10" s="47">
        <v>0</v>
      </c>
      <c r="K10" s="47">
        <f t="shared" si="0"/>
        <v>136</v>
      </c>
      <c r="L10" s="48">
        <f>K10/K18*100</f>
        <v>9.4498912567660531E-3</v>
      </c>
      <c r="M10" s="49"/>
    </row>
    <row r="11" spans="1:14" x14ac:dyDescent="0.15">
      <c r="A11" s="153"/>
      <c r="B11" s="43" t="s">
        <v>137</v>
      </c>
      <c r="C11" s="47">
        <v>215974</v>
      </c>
      <c r="D11" s="47">
        <v>26373</v>
      </c>
      <c r="E11" s="47">
        <v>34334</v>
      </c>
      <c r="F11" s="144">
        <v>14134</v>
      </c>
      <c r="G11" s="146"/>
      <c r="H11" s="47">
        <v>29333</v>
      </c>
      <c r="I11" s="47">
        <v>17676</v>
      </c>
      <c r="J11" s="47">
        <v>0</v>
      </c>
      <c r="K11" s="47">
        <f t="shared" si="0"/>
        <v>337824</v>
      </c>
      <c r="L11" s="48">
        <f>K11/K18*100</f>
        <v>23.473529881806876</v>
      </c>
      <c r="M11" s="49"/>
      <c r="N11" s="52"/>
    </row>
    <row r="12" spans="1:14" x14ac:dyDescent="0.15">
      <c r="A12" s="153"/>
      <c r="B12" s="43" t="s">
        <v>160</v>
      </c>
      <c r="C12" s="47">
        <v>170481</v>
      </c>
      <c r="D12" s="47">
        <v>12255</v>
      </c>
      <c r="E12" s="47">
        <v>41821</v>
      </c>
      <c r="F12" s="144">
        <v>13342</v>
      </c>
      <c r="G12" s="146"/>
      <c r="H12" s="47">
        <v>33151</v>
      </c>
      <c r="I12" s="47">
        <v>15381</v>
      </c>
      <c r="J12" s="47">
        <v>0</v>
      </c>
      <c r="K12" s="47">
        <f t="shared" si="0"/>
        <v>286431</v>
      </c>
      <c r="L12" s="48">
        <f>K12/K18*100</f>
        <v>19.902513254167335</v>
      </c>
      <c r="M12" s="49"/>
    </row>
    <row r="13" spans="1:14" x14ac:dyDescent="0.15">
      <c r="A13" s="153"/>
      <c r="B13" s="43" t="s">
        <v>161</v>
      </c>
      <c r="C13" s="47">
        <v>7297</v>
      </c>
      <c r="D13" s="47">
        <v>295</v>
      </c>
      <c r="E13" s="47">
        <v>1654</v>
      </c>
      <c r="F13" s="144">
        <v>461</v>
      </c>
      <c r="G13" s="146"/>
      <c r="H13" s="47">
        <v>714</v>
      </c>
      <c r="I13" s="47">
        <v>220</v>
      </c>
      <c r="J13" s="47">
        <v>0</v>
      </c>
      <c r="K13" s="47">
        <f t="shared" si="0"/>
        <v>10641</v>
      </c>
      <c r="L13" s="48">
        <f>K13/K18*100</f>
        <v>0.7393845063474086</v>
      </c>
      <c r="M13" s="49"/>
    </row>
    <row r="14" spans="1:14" x14ac:dyDescent="0.15">
      <c r="A14" s="153"/>
      <c r="B14" s="51" t="s">
        <v>139</v>
      </c>
      <c r="C14" s="47">
        <v>7596</v>
      </c>
      <c r="D14" s="47">
        <v>0</v>
      </c>
      <c r="E14" s="47">
        <v>75</v>
      </c>
      <c r="F14" s="144">
        <v>4</v>
      </c>
      <c r="G14" s="146"/>
      <c r="H14" s="47">
        <v>58</v>
      </c>
      <c r="I14" s="47">
        <v>7</v>
      </c>
      <c r="J14" s="47">
        <v>0</v>
      </c>
      <c r="K14" s="47">
        <f t="shared" si="0"/>
        <v>7740</v>
      </c>
      <c r="L14" s="48">
        <f>K14/K18*100</f>
        <v>0.53780998770124444</v>
      </c>
      <c r="M14" s="49"/>
    </row>
    <row r="15" spans="1:14" x14ac:dyDescent="0.15">
      <c r="A15" s="153"/>
      <c r="B15" s="51" t="s">
        <v>140</v>
      </c>
      <c r="C15" s="47">
        <v>69993</v>
      </c>
      <c r="D15" s="47">
        <v>0</v>
      </c>
      <c r="E15" s="47">
        <v>0</v>
      </c>
      <c r="F15" s="144">
        <v>0</v>
      </c>
      <c r="G15" s="146"/>
      <c r="H15" s="47">
        <v>0</v>
      </c>
      <c r="I15" s="47">
        <v>0</v>
      </c>
      <c r="J15" s="47">
        <v>0</v>
      </c>
      <c r="K15" s="47">
        <f t="shared" si="0"/>
        <v>69993</v>
      </c>
      <c r="L15" s="48">
        <f>K15/K18*100</f>
        <v>4.8634282259913704</v>
      </c>
      <c r="M15" s="49"/>
    </row>
    <row r="16" spans="1:14" x14ac:dyDescent="0.15">
      <c r="A16" s="153"/>
      <c r="B16" s="43" t="s">
        <v>162</v>
      </c>
      <c r="C16" s="47">
        <v>30036</v>
      </c>
      <c r="D16" s="47">
        <v>1</v>
      </c>
      <c r="E16" s="47">
        <v>5124</v>
      </c>
      <c r="F16" s="144">
        <v>3650</v>
      </c>
      <c r="G16" s="146"/>
      <c r="H16" s="47">
        <v>5205</v>
      </c>
      <c r="I16" s="47">
        <v>5027</v>
      </c>
      <c r="J16" s="47">
        <v>0</v>
      </c>
      <c r="K16" s="47">
        <f t="shared" si="0"/>
        <v>49043</v>
      </c>
      <c r="L16" s="48">
        <f>K16/K18*100</f>
        <v>3.4077280654821878</v>
      </c>
      <c r="M16" s="49"/>
    </row>
    <row r="17" spans="1:14" x14ac:dyDescent="0.15">
      <c r="A17" s="50"/>
      <c r="B17" s="43" t="s">
        <v>163</v>
      </c>
      <c r="C17" s="47">
        <v>0</v>
      </c>
      <c r="D17" s="47">
        <v>0</v>
      </c>
      <c r="E17" s="47">
        <v>0</v>
      </c>
      <c r="F17" s="144">
        <v>0</v>
      </c>
      <c r="G17" s="146"/>
      <c r="H17" s="47">
        <v>0</v>
      </c>
      <c r="I17" s="47">
        <v>0</v>
      </c>
      <c r="J17" s="47">
        <v>0</v>
      </c>
      <c r="K17" s="47">
        <f t="shared" si="0"/>
        <v>0</v>
      </c>
      <c r="L17" s="48">
        <f>K17/K18*100</f>
        <v>0</v>
      </c>
      <c r="M17" s="49"/>
    </row>
    <row r="18" spans="1:14" x14ac:dyDescent="0.15">
      <c r="A18" s="50"/>
      <c r="B18" s="43" t="s">
        <v>164</v>
      </c>
      <c r="C18" s="47">
        <f>SUM(C3:C17)</f>
        <v>984521</v>
      </c>
      <c r="D18" s="47">
        <f>SUM(D3:D17)</f>
        <v>46887</v>
      </c>
      <c r="E18" s="47">
        <f>SUM(E3:E17)</f>
        <v>142813</v>
      </c>
      <c r="F18" s="147">
        <f>SUM(F3:G17)</f>
        <v>59374</v>
      </c>
      <c r="G18" s="148"/>
      <c r="H18" s="47">
        <f>SUM(H3:H17)</f>
        <v>112063</v>
      </c>
      <c r="I18" s="47">
        <f>SUM(I3:I17)</f>
        <v>93511</v>
      </c>
      <c r="J18" s="47">
        <f>SUM(J3:J17)</f>
        <v>1</v>
      </c>
      <c r="K18" s="47">
        <f>SUM(K3:K17)</f>
        <v>1439170</v>
      </c>
      <c r="L18" s="47">
        <f>SUM(L3:L17)</f>
        <v>99.999999999999986</v>
      </c>
    </row>
    <row r="19" spans="1:14" x14ac:dyDescent="0.15">
      <c r="A19" s="50"/>
      <c r="B19" s="51" t="s">
        <v>165</v>
      </c>
      <c r="C19" s="48">
        <f>C18/K18*100</f>
        <v>68.408944044136561</v>
      </c>
      <c r="D19" s="48">
        <f>D18/K18*100</f>
        <v>3.2579194952646313</v>
      </c>
      <c r="E19" s="48">
        <f>E18/K18*100</f>
        <v>9.9232891180333116</v>
      </c>
      <c r="F19" s="149">
        <f>F18/K18*100</f>
        <v>4.1255723785237324</v>
      </c>
      <c r="G19" s="150"/>
      <c r="H19" s="48">
        <f>H18/K18*100</f>
        <v>7.786640911080692</v>
      </c>
      <c r="I19" s="48">
        <f>I18/K18*100</f>
        <v>6.4975645684665464</v>
      </c>
      <c r="J19" s="48">
        <v>0</v>
      </c>
      <c r="K19" s="47">
        <f>SUM(C19:J19)</f>
        <v>99.999930515505469</v>
      </c>
      <c r="L19" s="53"/>
    </row>
    <row r="20" spans="1:14" x14ac:dyDescent="0.15">
      <c r="A20" s="50"/>
      <c r="B20" s="43" t="s">
        <v>166</v>
      </c>
      <c r="C20" s="54">
        <v>290</v>
      </c>
      <c r="D20" s="54">
        <v>290</v>
      </c>
      <c r="E20" s="54">
        <v>290</v>
      </c>
      <c r="F20" s="144">
        <v>290</v>
      </c>
      <c r="G20" s="146"/>
      <c r="H20" s="54">
        <v>290</v>
      </c>
      <c r="I20" s="54">
        <v>290</v>
      </c>
      <c r="J20" s="55"/>
      <c r="K20" s="55"/>
      <c r="L20" s="56"/>
    </row>
    <row r="21" spans="1:14" x14ac:dyDescent="0.15">
      <c r="A21" s="57"/>
      <c r="B21" s="43" t="s">
        <v>167</v>
      </c>
      <c r="C21" s="47">
        <f>C18/C20</f>
        <v>3394.9</v>
      </c>
      <c r="D21" s="47">
        <f>D18/D20</f>
        <v>161.6793103448276</v>
      </c>
      <c r="E21" s="47">
        <f>E18/E20</f>
        <v>492.45862068965516</v>
      </c>
      <c r="F21" s="147">
        <f>F18/F20</f>
        <v>204.73793103448276</v>
      </c>
      <c r="G21" s="151"/>
      <c r="H21" s="47">
        <f>H18/H20</f>
        <v>386.42413793103447</v>
      </c>
      <c r="I21" s="47">
        <f>I18/I20</f>
        <v>322.45172413793102</v>
      </c>
      <c r="J21" s="55"/>
      <c r="K21" s="55"/>
      <c r="L21" s="56"/>
    </row>
    <row r="22" spans="1:14" x14ac:dyDescent="0.15">
      <c r="A22" s="141" t="s">
        <v>168</v>
      </c>
      <c r="B22" s="142"/>
      <c r="C22" s="47">
        <v>12392</v>
      </c>
      <c r="D22" s="47">
        <v>0</v>
      </c>
      <c r="E22" s="47">
        <v>0</v>
      </c>
      <c r="F22" s="152">
        <v>0</v>
      </c>
      <c r="G22" s="152"/>
      <c r="H22" s="47">
        <v>0</v>
      </c>
      <c r="I22" s="47">
        <v>0</v>
      </c>
      <c r="J22" s="47">
        <v>0</v>
      </c>
      <c r="K22" s="47">
        <f>SUM(C22:J22)</f>
        <v>12392</v>
      </c>
      <c r="L22" s="56"/>
    </row>
    <row r="23" spans="1:14" x14ac:dyDescent="0.15">
      <c r="A23" s="58"/>
      <c r="B23" s="59"/>
      <c r="C23" s="60"/>
      <c r="D23" s="60"/>
      <c r="E23" s="61"/>
      <c r="F23" s="61"/>
      <c r="G23" s="60"/>
      <c r="H23" s="60"/>
      <c r="I23" s="60"/>
      <c r="J23" s="60"/>
      <c r="K23" s="60"/>
      <c r="L23" s="60"/>
    </row>
    <row r="24" spans="1:14" x14ac:dyDescent="0.15">
      <c r="D24" s="38"/>
      <c r="E24" s="38"/>
      <c r="F24" s="38"/>
      <c r="G24" s="38"/>
      <c r="H24" s="38"/>
      <c r="I24" s="38"/>
      <c r="J24" s="38"/>
      <c r="K24" s="38"/>
      <c r="L24" s="38"/>
    </row>
    <row r="25" spans="1:14" s="63" customFormat="1" x14ac:dyDescent="0.15">
      <c r="A25" s="38" t="s">
        <v>169</v>
      </c>
      <c r="B25" s="39"/>
      <c r="C25" s="38"/>
      <c r="D25" s="38"/>
      <c r="E25" s="38"/>
      <c r="F25" s="38"/>
      <c r="G25" s="38" t="s">
        <v>170</v>
      </c>
      <c r="H25" s="38"/>
      <c r="I25" s="38"/>
      <c r="J25" s="38"/>
      <c r="K25" s="38"/>
      <c r="L25" s="38"/>
      <c r="N25" s="64"/>
    </row>
    <row r="26" spans="1:14" x14ac:dyDescent="0.15">
      <c r="A26" s="138" t="s">
        <v>171</v>
      </c>
      <c r="B26" s="139"/>
      <c r="C26" s="65" t="s">
        <v>172</v>
      </c>
      <c r="D26" s="51" t="s">
        <v>124</v>
      </c>
      <c r="E26" s="59"/>
      <c r="F26" s="66"/>
      <c r="G26" s="138" t="s">
        <v>171</v>
      </c>
      <c r="H26" s="140"/>
      <c r="I26" s="65" t="s">
        <v>172</v>
      </c>
      <c r="J26" s="51" t="s">
        <v>124</v>
      </c>
      <c r="K26" s="38"/>
      <c r="L26" s="66"/>
    </row>
    <row r="27" spans="1:14" x14ac:dyDescent="0.15">
      <c r="A27" s="67">
        <v>0</v>
      </c>
      <c r="B27" s="68" t="s">
        <v>173</v>
      </c>
      <c r="C27" s="47">
        <v>13103</v>
      </c>
      <c r="D27" s="48">
        <f>C27/C51*100</f>
        <v>0.91045596451841304</v>
      </c>
      <c r="E27" s="69"/>
      <c r="F27" s="38"/>
      <c r="G27" s="70">
        <v>0</v>
      </c>
      <c r="H27" s="71" t="s">
        <v>173</v>
      </c>
      <c r="I27" s="47">
        <v>10499</v>
      </c>
      <c r="J27" s="48">
        <f>I27/I51*100</f>
        <v>2.1794954298893332</v>
      </c>
      <c r="K27" s="38"/>
      <c r="L27" s="38"/>
    </row>
    <row r="28" spans="1:14" x14ac:dyDescent="0.15">
      <c r="A28" s="72">
        <v>1</v>
      </c>
      <c r="B28" s="73" t="s">
        <v>174</v>
      </c>
      <c r="C28" s="47">
        <v>31932</v>
      </c>
      <c r="D28" s="48">
        <f>C28/C51*100</f>
        <v>2.2187804212014015</v>
      </c>
      <c r="E28" s="69"/>
      <c r="F28" s="38"/>
      <c r="G28" s="74">
        <v>1</v>
      </c>
      <c r="H28" s="75" t="s">
        <v>174</v>
      </c>
      <c r="I28" s="47">
        <v>11935</v>
      </c>
      <c r="J28" s="48">
        <f>I28/I51*100</f>
        <v>2.4775957668091433</v>
      </c>
      <c r="K28" s="38"/>
      <c r="L28" s="38"/>
    </row>
    <row r="29" spans="1:14" x14ac:dyDescent="0.15">
      <c r="A29" s="67">
        <v>2</v>
      </c>
      <c r="B29" s="68" t="s">
        <v>175</v>
      </c>
      <c r="C29" s="47">
        <v>75622</v>
      </c>
      <c r="D29" s="48">
        <f>C29/C51*100</f>
        <v>5.254560096833659</v>
      </c>
      <c r="E29" s="69"/>
      <c r="F29" s="38"/>
      <c r="G29" s="70">
        <v>2</v>
      </c>
      <c r="H29" s="71" t="s">
        <v>175</v>
      </c>
      <c r="I29" s="47">
        <v>37258</v>
      </c>
      <c r="J29" s="48">
        <f>I29/I51*100</f>
        <v>7.7344166803330587</v>
      </c>
      <c r="K29" s="38"/>
      <c r="L29" s="38"/>
    </row>
    <row r="30" spans="1:14" x14ac:dyDescent="0.15">
      <c r="A30" s="72">
        <v>3</v>
      </c>
      <c r="B30" s="73" t="s">
        <v>176</v>
      </c>
      <c r="C30" s="47">
        <v>60117</v>
      </c>
      <c r="D30" s="48">
        <f>C30/C51*100</f>
        <v>4.1772022604711463</v>
      </c>
      <c r="E30" s="69"/>
      <c r="F30" s="38"/>
      <c r="G30" s="74">
        <v>3</v>
      </c>
      <c r="H30" s="75" t="s">
        <v>176</v>
      </c>
      <c r="I30" s="47">
        <v>35683</v>
      </c>
      <c r="J30" s="48">
        <f>I30/I51*100</f>
        <v>7.4074612272350775</v>
      </c>
      <c r="K30" s="38"/>
      <c r="L30" s="38"/>
    </row>
    <row r="31" spans="1:14" x14ac:dyDescent="0.15">
      <c r="A31" s="67">
        <v>4</v>
      </c>
      <c r="B31" s="68" t="s">
        <v>177</v>
      </c>
      <c r="C31" s="47">
        <v>100019</v>
      </c>
      <c r="D31" s="48">
        <f>C31/C51*100</f>
        <v>6.949774487916291</v>
      </c>
      <c r="E31" s="69"/>
      <c r="F31" s="38"/>
      <c r="G31" s="70">
        <v>4</v>
      </c>
      <c r="H31" s="71" t="s">
        <v>177</v>
      </c>
      <c r="I31" s="47">
        <v>32383</v>
      </c>
      <c r="J31" s="48">
        <f>I31/I51*100</f>
        <v>6.722411706458356</v>
      </c>
      <c r="K31" s="38"/>
      <c r="L31" s="38"/>
    </row>
    <row r="32" spans="1:14" x14ac:dyDescent="0.15">
      <c r="A32" s="72">
        <v>5</v>
      </c>
      <c r="B32" s="73" t="s">
        <v>178</v>
      </c>
      <c r="C32" s="47">
        <v>99256</v>
      </c>
      <c r="D32" s="48">
        <f>C32/C51*100</f>
        <v>6.8967577817476613</v>
      </c>
      <c r="E32" s="69"/>
      <c r="F32" s="38"/>
      <c r="G32" s="74">
        <v>5</v>
      </c>
      <c r="H32" s="75" t="s">
        <v>178</v>
      </c>
      <c r="I32" s="47">
        <v>28535</v>
      </c>
      <c r="J32" s="48">
        <f>I32/I51*100</f>
        <v>5.9236024470799249</v>
      </c>
      <c r="K32" s="38"/>
      <c r="L32" s="38"/>
    </row>
    <row r="33" spans="1:12" x14ac:dyDescent="0.15">
      <c r="A33" s="67">
        <v>6</v>
      </c>
      <c r="B33" s="68" t="s">
        <v>179</v>
      </c>
      <c r="C33" s="47">
        <v>23441</v>
      </c>
      <c r="D33" s="48">
        <f>C33/C51*100</f>
        <v>1.6287871681505091</v>
      </c>
      <c r="E33" s="69"/>
      <c r="F33" s="38"/>
      <c r="G33" s="70">
        <v>6</v>
      </c>
      <c r="H33" s="71" t="s">
        <v>179</v>
      </c>
      <c r="I33" s="47">
        <v>12049</v>
      </c>
      <c r="J33" s="48">
        <f>I33/I51*100</f>
        <v>2.5012611138905205</v>
      </c>
      <c r="K33" s="38"/>
      <c r="L33" s="38"/>
    </row>
    <row r="34" spans="1:12" x14ac:dyDescent="0.15">
      <c r="A34" s="72">
        <v>7</v>
      </c>
      <c r="B34" s="73" t="s">
        <v>180</v>
      </c>
      <c r="C34" s="47">
        <v>76062</v>
      </c>
      <c r="D34" s="48">
        <f>C34/C51*100</f>
        <v>5.2851332956727104</v>
      </c>
      <c r="E34" s="69"/>
      <c r="F34" s="38"/>
      <c r="G34" s="74">
        <v>7</v>
      </c>
      <c r="H34" s="75" t="s">
        <v>180</v>
      </c>
      <c r="I34" s="47">
        <v>33894</v>
      </c>
      <c r="J34" s="48">
        <f>I34/I51*100</f>
        <v>7.0360813506685469</v>
      </c>
      <c r="K34" s="38"/>
      <c r="L34" s="38"/>
    </row>
    <row r="35" spans="1:12" x14ac:dyDescent="0.15">
      <c r="A35" s="67">
        <v>8</v>
      </c>
      <c r="B35" s="68" t="s">
        <v>181</v>
      </c>
      <c r="C35" s="47">
        <v>13488</v>
      </c>
      <c r="D35" s="48">
        <f>C35/C51*100</f>
        <v>0.9372075135025838</v>
      </c>
      <c r="E35" s="69"/>
      <c r="F35" s="38"/>
      <c r="G35" s="70">
        <v>8</v>
      </c>
      <c r="H35" s="71" t="s">
        <v>181</v>
      </c>
      <c r="I35" s="47">
        <v>7420</v>
      </c>
      <c r="J35" s="48">
        <f>I35/I51*100</f>
        <v>1.5403234679282649</v>
      </c>
      <c r="K35" s="38"/>
      <c r="L35" s="38"/>
    </row>
    <row r="36" spans="1:12" x14ac:dyDescent="0.15">
      <c r="A36" s="67">
        <v>9</v>
      </c>
      <c r="B36" s="76" t="s">
        <v>182</v>
      </c>
      <c r="C36" s="47">
        <v>94882</v>
      </c>
      <c r="D36" s="48">
        <f>C36/C51*100</f>
        <v>6.5928323914703562</v>
      </c>
      <c r="E36" s="69"/>
      <c r="F36" s="38"/>
      <c r="G36" s="70">
        <v>9</v>
      </c>
      <c r="H36" s="77" t="s">
        <v>182</v>
      </c>
      <c r="I36" s="47">
        <v>71748</v>
      </c>
      <c r="J36" s="48">
        <f>I36/I51*100</f>
        <v>14.894222126269158</v>
      </c>
      <c r="K36" s="38"/>
      <c r="L36" s="38"/>
    </row>
    <row r="37" spans="1:12" x14ac:dyDescent="0.15">
      <c r="A37" s="72" t="s">
        <v>183</v>
      </c>
      <c r="B37" s="73" t="s">
        <v>184</v>
      </c>
      <c r="C37" s="47">
        <v>343267</v>
      </c>
      <c r="D37" s="48">
        <f>C37/C51*100</f>
        <v>23.851750558829433</v>
      </c>
      <c r="E37" s="69"/>
      <c r="F37" s="38"/>
      <c r="G37" s="72" t="s">
        <v>185</v>
      </c>
      <c r="H37" s="75" t="s">
        <v>184</v>
      </c>
      <c r="I37" s="47">
        <v>94445</v>
      </c>
      <c r="J37" s="48">
        <f>I37/I51*100</f>
        <v>19.6059096938659</v>
      </c>
      <c r="K37" s="38"/>
      <c r="L37" s="38"/>
    </row>
    <row r="38" spans="1:12" x14ac:dyDescent="0.15">
      <c r="A38" s="67" t="s">
        <v>186</v>
      </c>
      <c r="B38" s="76" t="s">
        <v>187</v>
      </c>
      <c r="C38" s="47">
        <v>2773</v>
      </c>
      <c r="D38" s="48">
        <f>C38/C51*100</f>
        <v>0.19268063722884526</v>
      </c>
      <c r="E38" s="69"/>
      <c r="F38" s="38"/>
      <c r="G38" s="67" t="s">
        <v>188</v>
      </c>
      <c r="H38" s="77" t="s">
        <v>187</v>
      </c>
      <c r="I38" s="47">
        <v>2680</v>
      </c>
      <c r="J38" s="48">
        <f>I38/I51*100</f>
        <v>0.55634324717624661</v>
      </c>
      <c r="K38" s="38"/>
      <c r="L38" s="38"/>
    </row>
    <row r="39" spans="1:12" x14ac:dyDescent="0.15">
      <c r="A39" s="67" t="s">
        <v>189</v>
      </c>
      <c r="B39" s="78" t="s">
        <v>190</v>
      </c>
      <c r="C39" s="47">
        <v>114</v>
      </c>
      <c r="D39" s="48">
        <f>C39/C51*100</f>
        <v>7.9212378810271759E-3</v>
      </c>
      <c r="E39" s="69"/>
      <c r="F39" s="38"/>
      <c r="G39" s="67" t="s">
        <v>189</v>
      </c>
      <c r="H39" s="79" t="s">
        <v>191</v>
      </c>
      <c r="I39" s="47">
        <v>2593</v>
      </c>
      <c r="J39" s="48">
        <f>I39/I51*100</f>
        <v>0.53828285071940574</v>
      </c>
      <c r="K39" s="38"/>
      <c r="L39" s="38"/>
    </row>
    <row r="40" spans="1:12" ht="13.5" customHeight="1" x14ac:dyDescent="0.15">
      <c r="A40" s="67" t="s">
        <v>192</v>
      </c>
      <c r="B40" s="80" t="s">
        <v>193</v>
      </c>
      <c r="C40" s="47">
        <v>4122</v>
      </c>
      <c r="D40" s="48">
        <f>C40/C51*100</f>
        <v>0.28641528548766687</v>
      </c>
      <c r="E40" s="69"/>
      <c r="F40" s="38"/>
      <c r="G40" s="67" t="s">
        <v>194</v>
      </c>
      <c r="H40" s="80" t="s">
        <v>195</v>
      </c>
      <c r="I40" s="47">
        <v>798</v>
      </c>
      <c r="J40" s="48">
        <f>I40/I51*100</f>
        <v>0.1656574295696436</v>
      </c>
      <c r="K40" s="38"/>
      <c r="L40" s="38"/>
    </row>
    <row r="41" spans="1:12" x14ac:dyDescent="0.15">
      <c r="A41" s="67" t="s">
        <v>196</v>
      </c>
      <c r="B41" s="78" t="s">
        <v>159</v>
      </c>
      <c r="C41" s="81">
        <v>136</v>
      </c>
      <c r="D41" s="48">
        <f>C41/C51*100</f>
        <v>9.449897822979789E-3</v>
      </c>
      <c r="E41" s="69"/>
      <c r="F41" s="38"/>
      <c r="G41" s="67" t="s">
        <v>197</v>
      </c>
      <c r="H41" s="77" t="s">
        <v>159</v>
      </c>
      <c r="I41" s="81">
        <v>361</v>
      </c>
      <c r="J41" s="48">
        <f>I41/I51*100</f>
        <v>7.4940265757695912E-2</v>
      </c>
      <c r="K41" s="38"/>
      <c r="L41" s="38"/>
    </row>
    <row r="42" spans="1:12" x14ac:dyDescent="0.15">
      <c r="A42" s="72" t="s">
        <v>198</v>
      </c>
      <c r="B42" s="73" t="s">
        <v>160</v>
      </c>
      <c r="C42" s="47">
        <v>290898</v>
      </c>
      <c r="D42" s="48">
        <f>C42/C51*100</f>
        <v>20.212914536096875</v>
      </c>
      <c r="E42" s="69"/>
      <c r="F42" s="38"/>
      <c r="G42" s="72" t="s">
        <v>199</v>
      </c>
      <c r="H42" s="75" t="s">
        <v>160</v>
      </c>
      <c r="I42" s="47">
        <v>59089</v>
      </c>
      <c r="J42" s="48">
        <f>I42/I51*100</f>
        <v>12.266330646416881</v>
      </c>
      <c r="K42" s="38"/>
      <c r="L42" s="38"/>
    </row>
    <row r="43" spans="1:12" x14ac:dyDescent="0.15">
      <c r="A43" s="67" t="s">
        <v>200</v>
      </c>
      <c r="B43" s="68" t="s">
        <v>161</v>
      </c>
      <c r="C43" s="47">
        <v>10641</v>
      </c>
      <c r="D43" s="48">
        <f>C43/C51*100</f>
        <v>0.73938502010535245</v>
      </c>
      <c r="E43" s="69"/>
      <c r="F43" s="38"/>
      <c r="G43" s="67" t="s">
        <v>201</v>
      </c>
      <c r="H43" s="71" t="s">
        <v>161</v>
      </c>
      <c r="I43" s="47">
        <v>3614</v>
      </c>
      <c r="J43" s="48">
        <f>I43/I51*100</f>
        <v>0.75023302063244601</v>
      </c>
      <c r="K43" s="38"/>
      <c r="L43" s="38"/>
    </row>
    <row r="44" spans="1:12" x14ac:dyDescent="0.15">
      <c r="A44" s="67" t="s">
        <v>202</v>
      </c>
      <c r="B44" s="68" t="s">
        <v>203</v>
      </c>
      <c r="C44" s="47">
        <v>79473</v>
      </c>
      <c r="D44" s="48">
        <f>C44/C51*100</f>
        <v>5.5221450712181817</v>
      </c>
      <c r="E44" s="69"/>
      <c r="F44" s="38"/>
      <c r="G44" s="67" t="s">
        <v>204</v>
      </c>
      <c r="H44" s="71" t="s">
        <v>203</v>
      </c>
      <c r="I44" s="47">
        <v>8419</v>
      </c>
      <c r="J44" s="48">
        <f>I44/I51*100</f>
        <v>1.7477066410361268</v>
      </c>
      <c r="K44" s="38"/>
      <c r="L44" s="38"/>
    </row>
    <row r="45" spans="1:12" x14ac:dyDescent="0.15">
      <c r="A45" s="82" t="s">
        <v>205</v>
      </c>
      <c r="B45" s="83" t="s">
        <v>206</v>
      </c>
      <c r="C45" s="47">
        <v>359</v>
      </c>
      <c r="D45" s="48">
        <f>C45/C51*100</f>
        <v>2.4944950870954004E-2</v>
      </c>
      <c r="E45" s="69"/>
      <c r="F45" s="38"/>
      <c r="G45" s="82" t="s">
        <v>205</v>
      </c>
      <c r="H45" s="84" t="s">
        <v>206</v>
      </c>
      <c r="I45" s="47">
        <v>424</v>
      </c>
      <c r="J45" s="48">
        <f>I45/I51*100</f>
        <v>8.8018483881615137E-2</v>
      </c>
      <c r="K45" s="38"/>
      <c r="L45" s="38"/>
    </row>
    <row r="46" spans="1:12" x14ac:dyDescent="0.15">
      <c r="A46" s="82" t="s">
        <v>207</v>
      </c>
      <c r="B46" s="84" t="s">
        <v>208</v>
      </c>
      <c r="C46" s="47">
        <v>446</v>
      </c>
      <c r="D46" s="48">
        <f>C46/C51*100</f>
        <v>3.0990106095948426E-2</v>
      </c>
      <c r="E46" s="69"/>
      <c r="F46" s="38"/>
      <c r="G46" s="82" t="s">
        <v>207</v>
      </c>
      <c r="H46" s="84" t="s">
        <v>208</v>
      </c>
      <c r="I46" s="47">
        <v>228</v>
      </c>
      <c r="J46" s="48">
        <f>I46/I51*100</f>
        <v>4.7330694162755309E-2</v>
      </c>
      <c r="K46" s="38"/>
      <c r="L46" s="38"/>
    </row>
    <row r="47" spans="1:12" x14ac:dyDescent="0.15">
      <c r="A47" s="67" t="s">
        <v>209</v>
      </c>
      <c r="B47" s="78" t="s">
        <v>210</v>
      </c>
      <c r="C47" s="47">
        <v>49022</v>
      </c>
      <c r="D47" s="48">
        <f>C47/C51*100</f>
        <v>3.406271257927318</v>
      </c>
      <c r="E47" s="69"/>
      <c r="F47" s="38"/>
      <c r="G47" s="67" t="s">
        <v>211</v>
      </c>
      <c r="H47" s="79" t="s">
        <v>212</v>
      </c>
      <c r="I47" s="47">
        <v>13850</v>
      </c>
      <c r="J47" s="48">
        <f>I47/I51*100</f>
        <v>2.8751320796235134</v>
      </c>
      <c r="K47" s="38"/>
      <c r="L47" s="38"/>
    </row>
    <row r="48" spans="1:12" x14ac:dyDescent="0.15">
      <c r="A48" s="67" t="s">
        <v>213</v>
      </c>
      <c r="B48" s="78" t="s">
        <v>214</v>
      </c>
      <c r="C48" s="47">
        <v>29404</v>
      </c>
      <c r="D48" s="48">
        <f>C48/C51*100</f>
        <v>2.0431234969624832</v>
      </c>
      <c r="E48" s="69"/>
      <c r="F48" s="38"/>
      <c r="G48" s="67" t="s">
        <v>215</v>
      </c>
      <c r="H48" s="79" t="s">
        <v>214</v>
      </c>
      <c r="I48" s="47">
        <v>8177</v>
      </c>
      <c r="J48" s="48">
        <f>I48/I51*100</f>
        <v>1.6974696761791677</v>
      </c>
      <c r="K48" s="38"/>
      <c r="L48" s="38"/>
    </row>
    <row r="49" spans="1:14" x14ac:dyDescent="0.15">
      <c r="A49" s="72" t="s">
        <v>216</v>
      </c>
      <c r="B49" s="85" t="s">
        <v>217</v>
      </c>
      <c r="C49" s="47">
        <v>40590</v>
      </c>
      <c r="D49" s="48">
        <f>C49/C51*100</f>
        <v>2.8203775929025707</v>
      </c>
      <c r="E49" s="69"/>
      <c r="F49" s="38"/>
      <c r="G49" s="72" t="s">
        <v>218</v>
      </c>
      <c r="H49" s="86" t="s">
        <v>217</v>
      </c>
      <c r="I49" s="47">
        <v>5534</v>
      </c>
      <c r="J49" s="48">
        <f>I49/I51*100</f>
        <v>1.148807287266175</v>
      </c>
      <c r="K49" s="38"/>
      <c r="L49" s="60"/>
    </row>
    <row r="50" spans="1:14" x14ac:dyDescent="0.15">
      <c r="A50" s="67" t="s">
        <v>219</v>
      </c>
      <c r="B50" s="78" t="s">
        <v>220</v>
      </c>
      <c r="C50" s="47">
        <v>2</v>
      </c>
      <c r="D50" s="48">
        <f>C50/C51*100</f>
        <v>1.3896908563205572E-4</v>
      </c>
      <c r="E50" s="69"/>
      <c r="F50" s="38"/>
      <c r="G50" s="67" t="s">
        <v>221</v>
      </c>
      <c r="H50" s="79" t="s">
        <v>220</v>
      </c>
      <c r="I50" s="47">
        <v>101</v>
      </c>
      <c r="J50" s="48">
        <f>I50/I51*100</f>
        <v>2.0966667151045115E-2</v>
      </c>
      <c r="K50" s="38"/>
      <c r="L50" s="38"/>
    </row>
    <row r="51" spans="1:14" x14ac:dyDescent="0.15">
      <c r="A51" s="141" t="s">
        <v>222</v>
      </c>
      <c r="B51" s="142"/>
      <c r="C51" s="87">
        <f>SUM(C27:C50)</f>
        <v>1439169</v>
      </c>
      <c r="D51" s="87">
        <f>SUM(D27:D50)</f>
        <v>99.999999999999986</v>
      </c>
      <c r="E51" s="69"/>
      <c r="F51" s="38"/>
      <c r="G51" s="141" t="s">
        <v>223</v>
      </c>
      <c r="H51" s="142"/>
      <c r="I51" s="47">
        <f>SUM(I27:I50)</f>
        <v>481717</v>
      </c>
      <c r="J51" s="47">
        <f>SUM(J27:J50)</f>
        <v>100</v>
      </c>
      <c r="K51" s="38"/>
      <c r="L51" s="38"/>
    </row>
    <row r="52" spans="1:14" x14ac:dyDescent="0.15">
      <c r="A52" s="58"/>
      <c r="B52" s="58"/>
      <c r="C52" s="88"/>
      <c r="D52" s="69"/>
      <c r="E52" s="38"/>
      <c r="F52" s="38"/>
      <c r="G52" s="58"/>
      <c r="H52" s="58"/>
      <c r="I52" s="60"/>
      <c r="J52" s="69"/>
      <c r="K52" s="38"/>
      <c r="L52" s="38"/>
    </row>
    <row r="53" spans="1:14" x14ac:dyDescent="0.15">
      <c r="A53" s="38" t="s">
        <v>224</v>
      </c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1:14" x14ac:dyDescent="0.15">
      <c r="A54" s="89"/>
      <c r="B54" s="42" t="s">
        <v>225</v>
      </c>
      <c r="C54" s="42" t="s">
        <v>148</v>
      </c>
      <c r="D54" s="42" t="s">
        <v>149</v>
      </c>
      <c r="E54" s="67" t="s">
        <v>150</v>
      </c>
      <c r="F54" s="141" t="s">
        <v>151</v>
      </c>
      <c r="G54" s="143"/>
      <c r="H54" s="42" t="s">
        <v>152</v>
      </c>
      <c r="I54" s="42" t="s">
        <v>226</v>
      </c>
      <c r="J54" s="42" t="s">
        <v>227</v>
      </c>
      <c r="K54" s="90"/>
      <c r="L54" s="91"/>
    </row>
    <row r="55" spans="1:14" x14ac:dyDescent="0.15">
      <c r="A55" s="92"/>
      <c r="B55" s="47">
        <v>115440</v>
      </c>
      <c r="C55" s="54">
        <v>184</v>
      </c>
      <c r="D55" s="47">
        <v>5175</v>
      </c>
      <c r="E55" s="93">
        <v>1932</v>
      </c>
      <c r="F55" s="144">
        <v>3683</v>
      </c>
      <c r="G55" s="145"/>
      <c r="H55" s="47">
        <v>5367</v>
      </c>
      <c r="I55" s="47">
        <v>0</v>
      </c>
      <c r="J55" s="47">
        <f>SUM(B55:I55)</f>
        <v>131781</v>
      </c>
      <c r="K55" s="90"/>
      <c r="L55" s="94"/>
    </row>
    <row r="56" spans="1:14" x14ac:dyDescent="0.15">
      <c r="A56" s="95" t="s">
        <v>228</v>
      </c>
      <c r="B56" s="95"/>
      <c r="C56" s="96"/>
      <c r="D56" s="96"/>
      <c r="E56" s="96"/>
      <c r="F56" s="97"/>
      <c r="G56" s="97"/>
      <c r="H56" s="96" t="s">
        <v>229</v>
      </c>
      <c r="I56" s="96"/>
      <c r="J56" s="96"/>
      <c r="K56" s="60"/>
      <c r="L56" s="94"/>
      <c r="N56" s="40"/>
    </row>
    <row r="57" spans="1:14" x14ac:dyDescent="0.15">
      <c r="A57" s="60"/>
      <c r="B57" s="42" t="s">
        <v>230</v>
      </c>
      <c r="C57" s="42" t="s">
        <v>231</v>
      </c>
      <c r="D57" s="42" t="s">
        <v>148</v>
      </c>
      <c r="E57" s="42" t="s">
        <v>227</v>
      </c>
      <c r="H57" s="42" t="s">
        <v>149</v>
      </c>
      <c r="I57" s="98" t="s">
        <v>150</v>
      </c>
      <c r="J57" s="99" t="s">
        <v>151</v>
      </c>
      <c r="K57" s="42" t="s">
        <v>152</v>
      </c>
      <c r="N57" s="40"/>
    </row>
    <row r="58" spans="1:14" x14ac:dyDescent="0.15">
      <c r="B58" s="47">
        <v>2574</v>
      </c>
      <c r="C58" s="54">
        <v>3644</v>
      </c>
      <c r="D58" s="47">
        <v>42</v>
      </c>
      <c r="E58" s="47">
        <f>SUM(B58:D58)</f>
        <v>6260</v>
      </c>
      <c r="H58" s="93">
        <v>310</v>
      </c>
      <c r="I58" s="100">
        <v>65</v>
      </c>
      <c r="J58" s="47">
        <v>155</v>
      </c>
      <c r="K58" s="47">
        <v>202</v>
      </c>
    </row>
    <row r="59" spans="1:14" x14ac:dyDescent="0.15">
      <c r="H59" s="58"/>
    </row>
    <row r="60" spans="1:14" x14ac:dyDescent="0.15">
      <c r="H60" s="60"/>
    </row>
    <row r="61" spans="1:14" x14ac:dyDescent="0.15">
      <c r="H61" s="101"/>
    </row>
  </sheetData>
  <mergeCells count="29">
    <mergeCell ref="F2:G2"/>
    <mergeCell ref="F3:G3"/>
    <mergeCell ref="F4:G4"/>
    <mergeCell ref="F5:G5"/>
    <mergeCell ref="F6:G6"/>
    <mergeCell ref="A22:B22"/>
    <mergeCell ref="F22:G22"/>
    <mergeCell ref="F11:G11"/>
    <mergeCell ref="F12:G12"/>
    <mergeCell ref="F13:G13"/>
    <mergeCell ref="F14:G14"/>
    <mergeCell ref="F15:G15"/>
    <mergeCell ref="F16:G16"/>
    <mergeCell ref="A7:A16"/>
    <mergeCell ref="F7:G7"/>
    <mergeCell ref="F8:G8"/>
    <mergeCell ref="F9:G9"/>
    <mergeCell ref="F10:G10"/>
    <mergeCell ref="F55:G55"/>
    <mergeCell ref="F17:G17"/>
    <mergeCell ref="F18:G18"/>
    <mergeCell ref="F19:G19"/>
    <mergeCell ref="F20:G20"/>
    <mergeCell ref="F21:G21"/>
    <mergeCell ref="A26:B26"/>
    <mergeCell ref="G26:H26"/>
    <mergeCell ref="A51:B51"/>
    <mergeCell ref="G51:H51"/>
    <mergeCell ref="F54:G54"/>
  </mergeCells>
  <phoneticPr fontId="2"/>
  <pageMargins left="0.39370078740157483" right="0" top="0.78740157480314965" bottom="0.78740157480314965" header="0.51181102362204722" footer="0.51181102362204722"/>
  <pageSetup paperSize="9" orientation="portrait" verticalDpi="300" r:id="rId1"/>
  <headerFooter alignWithMargins="0">
    <oddFooter>&amp;C&amp;"Century,標準"&amp;12 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9"/>
  <sheetViews>
    <sheetView zoomScaleNormal="100" workbookViewId="0">
      <selection activeCell="F22" sqref="F22"/>
    </sheetView>
  </sheetViews>
  <sheetFormatPr defaultRowHeight="21" customHeight="1" x14ac:dyDescent="0.15"/>
  <cols>
    <col min="1" max="1" width="9.5" style="105" customWidth="1"/>
    <col min="2" max="2" width="12.75" style="40" bestFit="1" customWidth="1"/>
    <col min="3" max="3" width="9.5" style="40" customWidth="1"/>
    <col min="4" max="4" width="13.875" style="40" customWidth="1"/>
    <col min="5" max="5" width="9.5" style="40" customWidth="1"/>
    <col min="6" max="6" width="10.5" style="40" customWidth="1"/>
    <col min="7" max="7" width="11.625" style="40" bestFit="1" customWidth="1"/>
    <col min="8" max="8" width="12.125" style="101" customWidth="1"/>
    <col min="9" max="9" width="10.5" style="40" customWidth="1"/>
    <col min="10" max="16384" width="9" style="40"/>
  </cols>
  <sheetData>
    <row r="1" spans="1:9" ht="22.5" customHeight="1" x14ac:dyDescent="0.15">
      <c r="A1" s="102" t="s">
        <v>232</v>
      </c>
      <c r="B1" s="38"/>
      <c r="C1" s="38"/>
      <c r="D1" s="38"/>
      <c r="E1" s="38"/>
      <c r="F1" s="38"/>
      <c r="G1" s="38"/>
      <c r="H1" s="60"/>
      <c r="I1" s="38"/>
    </row>
    <row r="2" spans="1:9" s="44" customFormat="1" ht="18.75" customHeight="1" x14ac:dyDescent="0.15">
      <c r="A2" s="42" t="s">
        <v>233</v>
      </c>
      <c r="B2" s="42" t="s">
        <v>234</v>
      </c>
      <c r="C2" s="42" t="s">
        <v>235</v>
      </c>
      <c r="D2" s="42" t="s">
        <v>123</v>
      </c>
      <c r="E2" s="103"/>
      <c r="F2" s="103"/>
      <c r="G2" s="103"/>
      <c r="H2" s="58"/>
      <c r="I2" s="103"/>
    </row>
    <row r="3" spans="1:9" ht="18.75" customHeight="1" x14ac:dyDescent="0.15">
      <c r="A3" s="104" t="s">
        <v>236</v>
      </c>
      <c r="B3" s="47">
        <v>1437</v>
      </c>
      <c r="C3" s="47">
        <v>796</v>
      </c>
      <c r="D3" s="47">
        <f>SUM(B3:C3)</f>
        <v>2233</v>
      </c>
      <c r="E3" s="38"/>
      <c r="F3" s="38"/>
      <c r="G3" s="38"/>
      <c r="H3" s="60"/>
      <c r="I3" s="38"/>
    </row>
    <row r="4" spans="1:9" ht="18.75" customHeight="1" x14ac:dyDescent="0.15">
      <c r="A4" s="104" t="s">
        <v>237</v>
      </c>
      <c r="B4" s="47">
        <v>1410</v>
      </c>
      <c r="C4" s="47">
        <v>950</v>
      </c>
      <c r="D4" s="47">
        <f>SUM(B4:C4)</f>
        <v>2360</v>
      </c>
      <c r="E4" s="38"/>
      <c r="F4" s="38"/>
      <c r="G4" s="38"/>
      <c r="H4" s="60"/>
      <c r="I4" s="38"/>
    </row>
    <row r="5" spans="1:9" ht="18.75" customHeight="1" x14ac:dyDescent="0.15">
      <c r="A5" s="104" t="s">
        <v>238</v>
      </c>
      <c r="B5" s="47">
        <v>1339</v>
      </c>
      <c r="C5" s="47">
        <v>709</v>
      </c>
      <c r="D5" s="47">
        <f>SUM(B5:C5)</f>
        <v>2048</v>
      </c>
      <c r="E5" s="38"/>
      <c r="F5" s="38"/>
      <c r="G5" s="38"/>
      <c r="H5" s="60"/>
      <c r="I5" s="38"/>
    </row>
    <row r="6" spans="1:9" ht="18.75" customHeight="1" x14ac:dyDescent="0.15">
      <c r="A6" s="104" t="s">
        <v>239</v>
      </c>
      <c r="B6" s="47">
        <v>1198</v>
      </c>
      <c r="C6" s="47">
        <v>656</v>
      </c>
      <c r="D6" s="47">
        <f>SUM(B6:C6)</f>
        <v>1854</v>
      </c>
      <c r="E6" s="38"/>
      <c r="F6" s="38"/>
      <c r="G6" s="38"/>
      <c r="H6" s="60"/>
      <c r="I6" s="38"/>
    </row>
    <row r="7" spans="1:9" ht="18.75" customHeight="1" x14ac:dyDescent="0.15">
      <c r="A7" s="104" t="s">
        <v>240</v>
      </c>
      <c r="B7" s="47">
        <v>1464</v>
      </c>
      <c r="C7" s="47">
        <v>662</v>
      </c>
      <c r="D7" s="47">
        <f>SUM(B7:C7)</f>
        <v>2126</v>
      </c>
      <c r="E7" s="38"/>
      <c r="F7" s="38"/>
      <c r="G7" s="38"/>
      <c r="H7" s="60"/>
      <c r="I7" s="38"/>
    </row>
    <row r="8" spans="1:9" ht="13.5" customHeight="1" x14ac:dyDescent="0.15">
      <c r="E8" s="38"/>
      <c r="F8" s="38"/>
      <c r="G8" s="38"/>
      <c r="H8" s="60"/>
      <c r="I8" s="38"/>
    </row>
    <row r="9" spans="1:9" ht="18.75" customHeight="1" x14ac:dyDescent="0.15">
      <c r="A9" s="102" t="s">
        <v>241</v>
      </c>
      <c r="B9" s="38"/>
      <c r="C9" s="38"/>
      <c r="D9" s="38"/>
      <c r="E9" s="38"/>
      <c r="F9" s="38"/>
      <c r="G9" s="38"/>
      <c r="H9" s="60"/>
      <c r="I9" s="38"/>
    </row>
    <row r="10" spans="1:9" s="109" customFormat="1" ht="27.75" customHeight="1" x14ac:dyDescent="0.15">
      <c r="A10" s="106" t="s">
        <v>233</v>
      </c>
      <c r="B10" s="107" t="s">
        <v>242</v>
      </c>
      <c r="C10" s="107" t="s">
        <v>243</v>
      </c>
      <c r="D10" s="107" t="s">
        <v>244</v>
      </c>
      <c r="E10" s="107" t="s">
        <v>245</v>
      </c>
      <c r="F10" s="107" t="s">
        <v>246</v>
      </c>
      <c r="G10" s="107" t="s">
        <v>247</v>
      </c>
      <c r="H10" s="108"/>
    </row>
    <row r="11" spans="1:9" ht="18.75" customHeight="1" x14ac:dyDescent="0.15">
      <c r="A11" s="104" t="s">
        <v>236</v>
      </c>
      <c r="B11" s="47">
        <v>2871</v>
      </c>
      <c r="C11" s="47">
        <v>1337</v>
      </c>
      <c r="D11" s="47">
        <v>145</v>
      </c>
      <c r="E11" s="47">
        <v>1739</v>
      </c>
      <c r="F11" s="47">
        <v>30</v>
      </c>
      <c r="G11" s="47">
        <v>1119760</v>
      </c>
      <c r="H11" s="60"/>
    </row>
    <row r="12" spans="1:9" ht="18.75" customHeight="1" x14ac:dyDescent="0.15">
      <c r="A12" s="104" t="s">
        <v>237</v>
      </c>
      <c r="B12" s="47">
        <v>2736</v>
      </c>
      <c r="C12" s="47">
        <v>1617</v>
      </c>
      <c r="D12" s="47">
        <v>130</v>
      </c>
      <c r="E12" s="47">
        <v>1794</v>
      </c>
      <c r="F12" s="47">
        <v>77</v>
      </c>
      <c r="G12" s="47">
        <v>1308032</v>
      </c>
      <c r="H12" s="60"/>
    </row>
    <row r="13" spans="1:9" ht="18.75" customHeight="1" x14ac:dyDescent="0.15">
      <c r="A13" s="104" t="s">
        <v>238</v>
      </c>
      <c r="B13" s="47">
        <v>2371</v>
      </c>
      <c r="C13" s="47">
        <v>1278</v>
      </c>
      <c r="D13" s="47">
        <v>241</v>
      </c>
      <c r="E13" s="47">
        <v>1630</v>
      </c>
      <c r="F13" s="47">
        <v>62</v>
      </c>
      <c r="G13" s="47">
        <v>1139836</v>
      </c>
      <c r="H13" s="60"/>
    </row>
    <row r="14" spans="1:9" ht="18.75" customHeight="1" x14ac:dyDescent="0.15">
      <c r="A14" s="104" t="s">
        <v>239</v>
      </c>
      <c r="B14" s="47">
        <v>2678</v>
      </c>
      <c r="C14" s="47">
        <v>1220</v>
      </c>
      <c r="D14" s="47">
        <v>247</v>
      </c>
      <c r="E14" s="47">
        <v>1808</v>
      </c>
      <c r="F14" s="47">
        <v>23</v>
      </c>
      <c r="G14" s="47">
        <v>1235690</v>
      </c>
      <c r="H14" s="60"/>
    </row>
    <row r="15" spans="1:9" ht="18.75" customHeight="1" x14ac:dyDescent="0.15">
      <c r="A15" s="104" t="s">
        <v>240</v>
      </c>
      <c r="B15" s="47">
        <v>2301</v>
      </c>
      <c r="C15" s="47">
        <v>1045</v>
      </c>
      <c r="D15" s="47">
        <v>222</v>
      </c>
      <c r="E15" s="47">
        <v>1608</v>
      </c>
      <c r="F15" s="47">
        <v>28</v>
      </c>
      <c r="G15" s="47">
        <v>1351947</v>
      </c>
      <c r="H15" s="60"/>
    </row>
    <row r="16" spans="1:9" s="111" customFormat="1" ht="13.5" customHeight="1" x14ac:dyDescent="0.15">
      <c r="A16" s="110"/>
      <c r="H16" s="112"/>
      <c r="I16" s="113"/>
    </row>
    <row r="17" spans="1:9" ht="18.75" customHeight="1" x14ac:dyDescent="0.15">
      <c r="A17" s="102" t="s">
        <v>248</v>
      </c>
      <c r="B17" s="38"/>
      <c r="C17" s="38"/>
      <c r="D17" s="38"/>
      <c r="E17" s="38"/>
      <c r="F17" s="38"/>
      <c r="G17" s="38"/>
      <c r="H17" s="60"/>
      <c r="I17" s="38"/>
    </row>
    <row r="18" spans="1:9" s="63" customFormat="1" ht="27" customHeight="1" x14ac:dyDescent="0.15">
      <c r="A18" s="42" t="s">
        <v>233</v>
      </c>
      <c r="B18" s="114" t="s">
        <v>249</v>
      </c>
      <c r="C18" s="115" t="s">
        <v>250</v>
      </c>
      <c r="D18" s="116" t="s">
        <v>251</v>
      </c>
      <c r="E18" s="117"/>
      <c r="F18" s="117"/>
      <c r="G18" s="118"/>
      <c r="H18" s="119"/>
      <c r="I18" s="66"/>
    </row>
    <row r="19" spans="1:9" ht="18.75" customHeight="1" x14ac:dyDescent="0.15">
      <c r="A19" s="104" t="s">
        <v>236</v>
      </c>
      <c r="B19" s="47">
        <v>52347</v>
      </c>
      <c r="C19" s="47">
        <v>555189</v>
      </c>
      <c r="D19" s="47">
        <v>271</v>
      </c>
      <c r="E19" s="60"/>
      <c r="F19" s="60"/>
      <c r="G19" s="60"/>
      <c r="I19" s="38"/>
    </row>
    <row r="20" spans="1:9" ht="18.75" customHeight="1" x14ac:dyDescent="0.15">
      <c r="A20" s="104" t="s">
        <v>237</v>
      </c>
      <c r="B20" s="47">
        <v>54127</v>
      </c>
      <c r="C20" s="47">
        <v>548777</v>
      </c>
      <c r="D20" s="47">
        <v>294</v>
      </c>
      <c r="E20" s="60"/>
      <c r="F20" s="60"/>
      <c r="G20" s="60"/>
      <c r="I20" s="38"/>
    </row>
    <row r="21" spans="1:9" ht="18.75" customHeight="1" x14ac:dyDescent="0.15">
      <c r="A21" s="104" t="s">
        <v>238</v>
      </c>
      <c r="B21" s="47">
        <v>57259</v>
      </c>
      <c r="C21" s="47">
        <v>514588</v>
      </c>
      <c r="D21" s="47">
        <v>313</v>
      </c>
      <c r="E21" s="60"/>
      <c r="F21" s="60"/>
      <c r="G21" s="60"/>
      <c r="I21" s="38"/>
    </row>
    <row r="22" spans="1:9" ht="18.75" customHeight="1" x14ac:dyDescent="0.15">
      <c r="A22" s="104" t="s">
        <v>239</v>
      </c>
      <c r="B22" s="47">
        <v>57215</v>
      </c>
      <c r="C22" s="47">
        <v>571642</v>
      </c>
      <c r="D22" s="47">
        <v>254</v>
      </c>
      <c r="E22" s="60"/>
      <c r="F22" s="60"/>
      <c r="G22" s="60"/>
      <c r="I22" s="38"/>
    </row>
    <row r="23" spans="1:9" ht="18.75" customHeight="1" x14ac:dyDescent="0.15">
      <c r="A23" s="104" t="s">
        <v>240</v>
      </c>
      <c r="B23" s="47">
        <v>74789</v>
      </c>
      <c r="C23" s="47">
        <v>559798</v>
      </c>
      <c r="D23" s="47">
        <v>276</v>
      </c>
      <c r="E23" s="60"/>
      <c r="F23" s="60"/>
      <c r="G23" s="60"/>
      <c r="I23" s="38"/>
    </row>
    <row r="24" spans="1:9" ht="13.5" customHeight="1" x14ac:dyDescent="0.15">
      <c r="I24" s="38"/>
    </row>
    <row r="25" spans="1:9" ht="18.75" customHeight="1" x14ac:dyDescent="0.15">
      <c r="A25" s="102" t="s">
        <v>252</v>
      </c>
      <c r="B25" s="38"/>
      <c r="C25" s="38"/>
      <c r="D25" s="38"/>
      <c r="E25" s="38"/>
      <c r="F25" s="38"/>
      <c r="G25" s="38"/>
      <c r="H25" s="60"/>
      <c r="I25" s="38"/>
    </row>
    <row r="26" spans="1:9" s="63" customFormat="1" ht="36" customHeight="1" x14ac:dyDescent="0.15">
      <c r="A26" s="120" t="s">
        <v>233</v>
      </c>
      <c r="B26" s="107" t="s">
        <v>253</v>
      </c>
      <c r="C26" s="107" t="s">
        <v>254</v>
      </c>
      <c r="D26" s="115" t="s">
        <v>255</v>
      </c>
      <c r="E26" s="115" t="s">
        <v>256</v>
      </c>
      <c r="F26" s="115" t="s">
        <v>257</v>
      </c>
      <c r="G26" s="115" t="s">
        <v>258</v>
      </c>
      <c r="H26" s="59"/>
      <c r="I26" s="66"/>
    </row>
    <row r="27" spans="1:9" ht="18.75" customHeight="1" x14ac:dyDescent="0.15">
      <c r="A27" s="104" t="s">
        <v>236</v>
      </c>
      <c r="B27" s="47">
        <v>72366050</v>
      </c>
      <c r="C27" s="47">
        <v>338921</v>
      </c>
      <c r="D27" s="121">
        <f>C27/B27*100</f>
        <v>0.468342544604825</v>
      </c>
      <c r="E27" s="47">
        <v>36696</v>
      </c>
      <c r="F27" s="122">
        <f>E27/C27*100</f>
        <v>10.82730193761968</v>
      </c>
      <c r="G27" s="47">
        <v>33000</v>
      </c>
      <c r="H27" s="60"/>
      <c r="I27" s="38"/>
    </row>
    <row r="28" spans="1:9" ht="18.75" customHeight="1" x14ac:dyDescent="0.15">
      <c r="A28" s="104" t="s">
        <v>237</v>
      </c>
      <c r="B28" s="47">
        <v>81614000</v>
      </c>
      <c r="C28" s="47">
        <v>340363</v>
      </c>
      <c r="D28" s="121">
        <f t="shared" ref="D28:D30" si="0">C28/B28*100</f>
        <v>0.41703996863283255</v>
      </c>
      <c r="E28" s="47">
        <v>36694</v>
      </c>
      <c r="F28" s="122">
        <f t="shared" ref="F28:F31" si="1">E28/C28*100</f>
        <v>10.780842806062939</v>
      </c>
      <c r="G28" s="47">
        <v>33000</v>
      </c>
      <c r="H28" s="60"/>
      <c r="I28" s="38"/>
    </row>
    <row r="29" spans="1:9" ht="18.75" customHeight="1" x14ac:dyDescent="0.15">
      <c r="A29" s="104" t="s">
        <v>238</v>
      </c>
      <c r="B29" s="47">
        <v>87672000</v>
      </c>
      <c r="C29" s="47">
        <v>346903</v>
      </c>
      <c r="D29" s="121">
        <f t="shared" si="0"/>
        <v>0.39568277215074366</v>
      </c>
      <c r="E29" s="47">
        <v>35969</v>
      </c>
      <c r="F29" s="122">
        <f t="shared" si="1"/>
        <v>10.36860448021493</v>
      </c>
      <c r="G29" s="47">
        <v>33000</v>
      </c>
      <c r="H29" s="60"/>
      <c r="I29" s="38"/>
    </row>
    <row r="30" spans="1:9" ht="18.75" customHeight="1" x14ac:dyDescent="0.15">
      <c r="A30" s="104" t="s">
        <v>239</v>
      </c>
      <c r="B30" s="47">
        <v>85617000</v>
      </c>
      <c r="C30" s="47">
        <v>332795</v>
      </c>
      <c r="D30" s="121">
        <f t="shared" si="0"/>
        <v>0.38870201011481365</v>
      </c>
      <c r="E30" s="47">
        <v>35973</v>
      </c>
      <c r="F30" s="122">
        <f t="shared" si="1"/>
        <v>10.809357111735453</v>
      </c>
      <c r="G30" s="47">
        <v>33000</v>
      </c>
      <c r="H30" s="60"/>
      <c r="I30" s="38"/>
    </row>
    <row r="31" spans="1:9" ht="18.75" customHeight="1" x14ac:dyDescent="0.15">
      <c r="A31" s="104" t="s">
        <v>240</v>
      </c>
      <c r="B31" s="47">
        <v>88040000</v>
      </c>
      <c r="C31" s="47">
        <v>387186</v>
      </c>
      <c r="D31" s="121">
        <f>C31/B31*100</f>
        <v>0.43978418900499766</v>
      </c>
      <c r="E31" s="47">
        <v>36609</v>
      </c>
      <c r="F31" s="122">
        <f t="shared" si="1"/>
        <v>9.4551455889417486</v>
      </c>
      <c r="G31" s="47">
        <v>33000</v>
      </c>
      <c r="H31" s="60"/>
      <c r="I31" s="38"/>
    </row>
    <row r="32" spans="1:9" ht="13.5" customHeight="1" x14ac:dyDescent="0.15">
      <c r="H32" s="60"/>
      <c r="I32" s="38"/>
    </row>
    <row r="33" spans="1:9" ht="21" customHeight="1" x14ac:dyDescent="0.15">
      <c r="A33" s="102" t="s">
        <v>259</v>
      </c>
      <c r="B33" s="38"/>
      <c r="C33" s="38"/>
      <c r="D33" s="38"/>
      <c r="E33" s="38"/>
      <c r="F33" s="38"/>
      <c r="G33" s="38"/>
      <c r="H33" s="60"/>
      <c r="I33" s="38"/>
    </row>
    <row r="34" spans="1:9" s="44" customFormat="1" ht="21" customHeight="1" x14ac:dyDescent="0.15">
      <c r="A34" s="42"/>
      <c r="B34" s="42" t="s">
        <v>260</v>
      </c>
      <c r="C34" s="42" t="s">
        <v>261</v>
      </c>
      <c r="D34" s="42" t="s">
        <v>262</v>
      </c>
      <c r="E34" s="42" t="s">
        <v>263</v>
      </c>
      <c r="F34" s="42" t="s">
        <v>264</v>
      </c>
      <c r="G34" s="42" t="s">
        <v>227</v>
      </c>
      <c r="H34" s="58"/>
      <c r="I34" s="103"/>
    </row>
    <row r="35" spans="1:9" s="44" customFormat="1" ht="21" customHeight="1" x14ac:dyDescent="0.15">
      <c r="A35" s="104" t="s">
        <v>236</v>
      </c>
      <c r="B35" s="123">
        <v>2432</v>
      </c>
      <c r="C35" s="124">
        <v>1312</v>
      </c>
      <c r="D35" s="123">
        <v>7308</v>
      </c>
      <c r="E35" s="124">
        <v>153</v>
      </c>
      <c r="F35" s="124">
        <v>8255</v>
      </c>
      <c r="G35" s="123">
        <f>SUM(B35:F35)</f>
        <v>19460</v>
      </c>
      <c r="H35" s="125"/>
    </row>
    <row r="36" spans="1:9" s="44" customFormat="1" ht="21" customHeight="1" x14ac:dyDescent="0.15">
      <c r="A36" s="104" t="s">
        <v>237</v>
      </c>
      <c r="B36" s="123">
        <v>2570</v>
      </c>
      <c r="C36" s="124">
        <v>1776</v>
      </c>
      <c r="D36" s="123">
        <v>7217</v>
      </c>
      <c r="E36" s="124">
        <v>128</v>
      </c>
      <c r="F36" s="124">
        <v>8892</v>
      </c>
      <c r="G36" s="123">
        <f t="shared" ref="G36:G39" si="2">SUM(B36:F36)</f>
        <v>20583</v>
      </c>
      <c r="H36" s="125"/>
    </row>
    <row r="37" spans="1:9" s="44" customFormat="1" ht="21" customHeight="1" x14ac:dyDescent="0.15">
      <c r="A37" s="104" t="s">
        <v>238</v>
      </c>
      <c r="B37" s="123">
        <v>2909</v>
      </c>
      <c r="C37" s="124">
        <v>1802</v>
      </c>
      <c r="D37" s="123">
        <v>7695</v>
      </c>
      <c r="E37" s="124">
        <v>203</v>
      </c>
      <c r="F37" s="124">
        <v>11609</v>
      </c>
      <c r="G37" s="123">
        <f t="shared" si="2"/>
        <v>24218</v>
      </c>
      <c r="H37" s="125"/>
    </row>
    <row r="38" spans="1:9" s="44" customFormat="1" ht="21" customHeight="1" x14ac:dyDescent="0.15">
      <c r="A38" s="104" t="s">
        <v>239</v>
      </c>
      <c r="B38" s="123">
        <v>4317</v>
      </c>
      <c r="C38" s="124">
        <v>2220</v>
      </c>
      <c r="D38" s="123">
        <v>7586</v>
      </c>
      <c r="E38" s="124">
        <v>50</v>
      </c>
      <c r="F38" s="124">
        <v>16524</v>
      </c>
      <c r="G38" s="123">
        <f t="shared" si="2"/>
        <v>30697</v>
      </c>
      <c r="H38" s="125"/>
    </row>
    <row r="39" spans="1:9" s="44" customFormat="1" ht="21" customHeight="1" x14ac:dyDescent="0.15">
      <c r="A39" s="104" t="s">
        <v>240</v>
      </c>
      <c r="B39" s="123">
        <v>4436</v>
      </c>
      <c r="C39" s="124">
        <v>1761</v>
      </c>
      <c r="D39" s="123">
        <v>6932</v>
      </c>
      <c r="E39" s="124">
        <v>78</v>
      </c>
      <c r="F39" s="124">
        <v>20835</v>
      </c>
      <c r="G39" s="123">
        <f t="shared" si="2"/>
        <v>34042</v>
      </c>
      <c r="H39" s="125"/>
    </row>
  </sheetData>
  <phoneticPr fontId="2"/>
  <pageMargins left="0.39370078740157483" right="0.39370078740157483" top="0.78740157480314965" bottom="0.78740157480314965" header="0.51181102362204722" footer="0.51181102362204722"/>
  <pageSetup paperSize="9" scale="99" orientation="portrait" verticalDpi="300" r:id="rId1"/>
  <headerFooter alignWithMargins="0">
    <oddFooter>&amp;C&amp;"Century,標準"&amp;12 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p.19</vt:lpstr>
      <vt:lpstr>p.20</vt:lpstr>
      <vt:lpstr>p.21</vt:lpstr>
      <vt:lpstr>p.22</vt:lpstr>
      <vt:lpstr>p.19!Print_Area</vt:lpstr>
    </vt:vector>
  </TitlesOfParts>
  <Company>つくば市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つくば市</dc:creator>
  <cp:lastModifiedBy>Administrator</cp:lastModifiedBy>
  <dcterms:created xsi:type="dcterms:W3CDTF">2021-09-07T01:32:53Z</dcterms:created>
  <dcterms:modified xsi:type="dcterms:W3CDTF">2022-02-26T05:54:32Z</dcterms:modified>
</cp:coreProperties>
</file>